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3.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showInkAnnotation="0"/>
  <mc:AlternateContent xmlns:mc="http://schemas.openxmlformats.org/markup-compatibility/2006">
    <mc:Choice Requires="x15">
      <x15ac:absPath xmlns:x15ac="http://schemas.microsoft.com/office/spreadsheetml/2010/11/ac" url="https://planeacionnacional-my.sharepoint.com/personal/sisconpes_dnp_gov_co/Documents/SisCONPES 2.0/Grupo CONPES/Elaboración/3. Documentos/CONPES - Reactivación/04 Documento Aprobado/"/>
    </mc:Choice>
  </mc:AlternateContent>
  <xr:revisionPtr revIDLastSave="2" documentId="13_ncr:1_{8D3F40B0-9420-4A01-B391-3E9841A8FC9D}" xr6:coauthVersionLast="46" xr6:coauthVersionMax="46" xr10:uidLastSave="{C8161795-2141-474F-8227-A08FCD5F4B13}"/>
  <bookViews>
    <workbookView xWindow="-113" yWindow="-113" windowWidth="24267" windowHeight="13148" tabRatio="728" xr2:uid="{00000000-000D-0000-FFFF-FFFF00000000}"/>
  </bookViews>
  <sheets>
    <sheet name=" Plan acción seguimiento" sheetId="14" r:id="rId1"/>
    <sheet name="Indicadores de Resultado (IR)" sheetId="19" r:id="rId2"/>
    <sheet name="Hoja de vida IR #1" sheetId="20" r:id="rId3"/>
    <sheet name="Instrucciones PAS" sheetId="18" r:id="rId4"/>
    <sheet name="Desplegables" sheetId="17" state="hidden"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A">#REF!</definedName>
    <definedName name="_9">[1]APACDO!#REF!</definedName>
    <definedName name="_arp2">#REF!</definedName>
    <definedName name="_xlnm._FilterDatabase" localSheetId="0" hidden="1">' Plan acción seguimiento'!$A$9:$BT$169</definedName>
    <definedName name="_ivm2">#REF!</definedName>
    <definedName name="_Order1" hidden="1">255</definedName>
    <definedName name="_Order2" hidden="1">255</definedName>
    <definedName name="_pib1">'[2]98-2002'!#REF!</definedName>
    <definedName name="_Table1_Out" hidden="1">[3]CARBOCOL!#REF!</definedName>
    <definedName name="_Table2_In2" hidden="1">[4]ANUAL1!#REF!</definedName>
    <definedName name="_Table2_Out" hidden="1">[3]CARBOCOL!#REF!</definedName>
    <definedName name="_var1">'[2]98-2002'!#REF!</definedName>
    <definedName name="A">'[5]CUA1-3'!#REF!</definedName>
    <definedName name="AA">#REF!</definedName>
    <definedName name="Agregado">[6]Listas!$E$4:$E$5</definedName>
    <definedName name="_xlnm.Print_Area" localSheetId="0">' Plan acción seguimiento'!$A$1:$BM$170</definedName>
    <definedName name="_xlnm.Print_Area" localSheetId="2">'Hoja de vida IR #1'!$A$1:$M$41</definedName>
    <definedName name="_xlnm.Print_Area" localSheetId="1">'Indicadores de Resultado (IR)'!$B$2:$Y$9</definedName>
    <definedName name="_xlnm.Print_Area" localSheetId="3">'Instrucciones PAS'!$A$4:$B$46</definedName>
    <definedName name="arp">#REF!</definedName>
    <definedName name="BB">#REF!</definedName>
    <definedName name="CAPITAL">[6]Listas!$I$4:$I$8</definedName>
    <definedName name="castigocuadro2">'[7]CUA1-3'!$Y$1:$AD$93</definedName>
    <definedName name="Categorias">[6]Listas!$D$4:$D$9</definedName>
    <definedName name="CC">#REF!</definedName>
    <definedName name="clasificacion">#REF!</definedName>
    <definedName name="consol">#REF!</definedName>
    <definedName name="CUA">#REF!</definedName>
    <definedName name="CUA18A" hidden="1">{"trimestre",#N/A,FALSE,"TRIMESTRE";"empresa",#N/A,FALSE,"xEMPRESA";"eaab",#N/A,FALSE,"EAAB";"epma",#N/A,FALSE,"EPMA";"emca",#N/A,FALSE,"EMCA"}</definedName>
    <definedName name="Cua1a">[1]APACDO!#REF!</definedName>
    <definedName name="CUADRO_No._1">#REF!</definedName>
    <definedName name="CUADRO_No._10">#REF!</definedName>
    <definedName name="CUADRO_No._12">#REF!</definedName>
    <definedName name="CUADRO_No._13">#REF!</definedName>
    <definedName name="Cuadro_No._1a">[8]Hoja1!$B$3:$E$38</definedName>
    <definedName name="Cuadro_No._1b">[8]Hoja2!$L$3:$O$23</definedName>
    <definedName name="Cuadro_No._1C">[8]Hoja1!$B$50:$E$88</definedName>
    <definedName name="CUADRO_No._2">#REF!</definedName>
    <definedName name="CUADRO_No._3">#REF!</definedName>
    <definedName name="CUADRO_No._4">#REF!</definedName>
    <definedName name="CUADRO_No._5">#REF!</definedName>
    <definedName name="CUADRO_No._6">#REF!</definedName>
    <definedName name="CUADRO_No._6A">#REF!</definedName>
    <definedName name="CUADRO_No._7">#REF!</definedName>
    <definedName name="CUADRO_No._8">#REF!</definedName>
    <definedName name="CUADRO_No._9">#REF!</definedName>
    <definedName name="DETALLE_">#REF!</definedName>
    <definedName name="DETALLING">#REF!</definedName>
    <definedName name="DOS">'[5]CUA1-3'!#REF!</definedName>
    <definedName name="E">[6]Listas!$B$4:$B$93</definedName>
    <definedName name="Entidad">[9]Listas!$B$4:$B$93</definedName>
    <definedName name="ESTRATEGIAPND">[6]Listas!$Q$4:$Q$31</definedName>
    <definedName name="Estrategias">[6]Listas!$K$4:$K$16</definedName>
    <definedName name="FINANCIACIONGASTO">#REF!</definedName>
    <definedName name="fuente">#REF!</definedName>
    <definedName name="fuentes">#REF!</definedName>
    <definedName name="HACIENDA">[6]Listas!$J$4:$J$36</definedName>
    <definedName name="INVERSION">#REF!</definedName>
    <definedName name="ivm">#REF!</definedName>
    <definedName name="MA">[1]APACDO!#REF!</definedName>
    <definedName name="Mensaje">[6]Listas!$H$4:$H$7</definedName>
    <definedName name="MINISTRO">'[5]CUA1-3'!#REF!</definedName>
    <definedName name="objetivospnd">[6]Listas!$P$4:$P$11</definedName>
    <definedName name="PARTICIPACIONES_1997___2000">'[5]CUA1-3'!#REF!</definedName>
    <definedName name="PROPIOS">#REF!</definedName>
    <definedName name="RECLA1">[6]Listas!$R$4:$R$8</definedName>
    <definedName name="RECLA2">[6]Listas!$S$4:$S$5</definedName>
    <definedName name="RECLA3">[6]Listas!$T$4:$T$9</definedName>
    <definedName name="RECLA4">[6]Listas!$U$4:$U$7</definedName>
    <definedName name="reclasificados">[6]Listas!$V$4:$V$17</definedName>
    <definedName name="RESTO">#REF!</definedName>
    <definedName name="salud">#REF!</definedName>
    <definedName name="salud2">#REF!</definedName>
    <definedName name="Sector">[9]Listas!$A$4:$A$16</definedName>
    <definedName name="SI">'[5]CUA1-3'!#REF!</definedName>
    <definedName name="SUBDIRECTOR">#REF!</definedName>
    <definedName name="VARIACIONES">#REF!</definedName>
    <definedName name="wrn.eaab." hidden="1">{"eaab",#N/A,FALSE,"EAAB"}</definedName>
    <definedName name="wrn.emca." hidden="1">{"emca",#N/A,FALSE,"EMCA"}</definedName>
    <definedName name="wrn.epma." hidden="1">{"epma",#N/A,FALSE,"EPMA"}</definedName>
    <definedName name="wrn.TODOS." hidden="1">{"trimestre",#N/A,FALSE,"TRIMESTRE";"empresa",#N/A,FALSE,"xEMPRESA";"eaab",#N/A,FALSE,"EAAB";"epma",#N/A,FALSE,"EPMA";"emca",#N/A,FALSE,"EMCA"}</definedName>
    <definedName name="wrn.trimestre." hidden="1">{"trimestre",#N/A,FALSE,"TRIMESTRE"}</definedName>
    <definedName name="wrn.xempresa." hidden="1">{"empresa",#N/A,FALSE,"xEMPRESA"}</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112" i="14" l="1"/>
  <c r="BE112" i="14" l="1"/>
  <c r="BE138" i="14" l="1"/>
  <c r="AF138" i="14"/>
  <c r="BE139" i="14"/>
  <c r="AF139" i="14"/>
  <c r="BE137" i="14"/>
  <c r="AF137" i="14"/>
  <c r="BE134" i="14"/>
  <c r="AF134" i="14"/>
  <c r="BE68" i="14" l="1"/>
  <c r="BE45" i="14" l="1"/>
  <c r="BE46" i="14"/>
  <c r="AF45" i="14"/>
  <c r="AF46" i="14"/>
  <c r="AF38" i="14"/>
  <c r="BE38" i="14"/>
  <c r="AF36" i="14"/>
  <c r="BE35" i="14"/>
  <c r="BE36" i="14"/>
  <c r="AF35" i="14"/>
  <c r="AF68" i="14" l="1"/>
  <c r="AF150" i="14" l="1"/>
  <c r="AF149" i="14"/>
  <c r="AF148" i="14"/>
  <c r="AF147" i="14"/>
  <c r="AF146" i="14"/>
  <c r="AF145" i="14"/>
  <c r="AF144" i="14"/>
  <c r="AF143" i="14"/>
  <c r="AF142" i="14"/>
  <c r="AF141" i="14"/>
  <c r="AF140" i="14"/>
  <c r="AF136" i="14"/>
  <c r="AF135" i="14"/>
  <c r="AF133" i="14"/>
  <c r="AF132" i="14"/>
  <c r="AF131" i="14"/>
  <c r="AF130" i="14"/>
  <c r="AF129" i="14"/>
  <c r="AF128" i="14"/>
  <c r="AF127" i="14"/>
  <c r="AF126" i="14"/>
  <c r="AF125" i="14"/>
  <c r="AF124" i="14"/>
  <c r="AF123" i="14"/>
  <c r="AF122" i="14"/>
  <c r="AF121" i="14"/>
  <c r="AF120" i="14"/>
  <c r="AF119" i="14"/>
  <c r="AF118" i="14"/>
  <c r="AF117" i="14"/>
  <c r="AF116" i="14"/>
  <c r="AF115" i="14"/>
  <c r="AF114" i="14"/>
  <c r="AF113" i="14"/>
  <c r="AF111" i="14"/>
  <c r="AF110" i="14"/>
  <c r="AF109" i="14"/>
  <c r="AF108" i="14"/>
  <c r="AF107" i="14"/>
  <c r="AF106" i="14"/>
  <c r="AF105" i="14"/>
  <c r="AF104" i="14"/>
  <c r="AF103" i="14"/>
  <c r="AF102" i="14"/>
  <c r="AF101" i="14"/>
  <c r="AF100" i="14"/>
  <c r="AF99" i="14"/>
  <c r="AF98" i="14"/>
  <c r="AF97" i="14"/>
  <c r="AF96" i="14"/>
  <c r="AF95" i="14"/>
  <c r="AF94" i="14"/>
  <c r="AF93" i="14"/>
  <c r="AF92" i="14"/>
  <c r="AF91" i="14"/>
  <c r="AF90" i="14"/>
  <c r="AF89" i="14"/>
  <c r="AF88" i="14"/>
  <c r="AF87" i="14"/>
  <c r="AF86" i="14"/>
  <c r="AF85" i="14"/>
  <c r="AF84" i="14"/>
  <c r="AF83" i="14"/>
  <c r="AF82" i="14"/>
  <c r="AF81" i="14"/>
  <c r="AF80" i="14"/>
  <c r="AF79" i="14"/>
  <c r="AF78" i="14"/>
  <c r="AF77" i="14"/>
  <c r="AF76" i="14"/>
  <c r="AF75" i="14"/>
  <c r="AF74" i="14"/>
  <c r="AF73" i="14"/>
  <c r="AF72" i="14"/>
  <c r="AF71" i="14"/>
  <c r="AF70" i="14"/>
  <c r="AF69" i="14"/>
  <c r="AF67" i="14"/>
  <c r="AF66" i="14"/>
  <c r="AF65" i="14"/>
  <c r="AF64" i="14"/>
  <c r="AF63" i="14"/>
  <c r="AF62" i="14"/>
  <c r="AF61" i="14"/>
  <c r="AF60" i="14"/>
  <c r="AF59" i="14"/>
  <c r="AF58" i="14"/>
  <c r="AF57" i="14"/>
  <c r="AF56" i="14"/>
  <c r="AF55" i="14"/>
  <c r="AF54" i="14"/>
  <c r="AF53" i="14"/>
  <c r="AF52" i="14"/>
  <c r="AF51" i="14"/>
  <c r="AF50" i="14"/>
  <c r="AF49" i="14"/>
  <c r="AF48" i="14"/>
  <c r="AF47" i="14"/>
  <c r="AF44" i="14"/>
  <c r="AF43" i="14"/>
  <c r="AF42" i="14"/>
  <c r="AF41" i="14"/>
  <c r="AF40" i="14"/>
  <c r="AF39" i="14"/>
  <c r="AF37" i="14"/>
  <c r="AF34" i="14"/>
  <c r="AF33" i="14"/>
  <c r="AF32" i="14"/>
  <c r="AF31" i="14"/>
  <c r="AF30" i="14"/>
  <c r="AF29" i="14"/>
  <c r="AF28" i="14"/>
  <c r="AF27" i="14"/>
  <c r="AF26" i="14"/>
  <c r="AF25" i="14"/>
  <c r="AF24" i="14"/>
  <c r="AF23" i="14"/>
  <c r="AF22" i="14"/>
  <c r="AF21" i="14"/>
  <c r="AF20" i="14"/>
  <c r="AF19" i="14"/>
  <c r="AF18" i="14"/>
  <c r="AF17" i="14"/>
  <c r="AF16" i="14"/>
  <c r="AF15" i="14"/>
  <c r="AF14" i="14"/>
  <c r="AF13" i="14"/>
  <c r="AF12" i="14"/>
  <c r="AF11" i="14"/>
  <c r="BE150" i="14"/>
  <c r="BE149" i="14"/>
  <c r="BE148" i="14"/>
  <c r="BE147" i="14"/>
  <c r="BE146" i="14"/>
  <c r="BE145" i="14"/>
  <c r="BE144" i="14"/>
  <c r="BE143" i="14"/>
  <c r="BE142" i="14"/>
  <c r="BE141" i="14"/>
  <c r="BE140" i="14"/>
  <c r="BE136" i="14"/>
  <c r="BE135" i="14"/>
  <c r="BE133" i="14"/>
  <c r="BE132" i="14"/>
  <c r="BE131" i="14"/>
  <c r="BE130" i="14"/>
  <c r="BE129" i="14"/>
  <c r="BE128" i="14"/>
  <c r="BE127" i="14"/>
  <c r="BE126" i="14"/>
  <c r="BE125" i="14"/>
  <c r="BE124" i="14"/>
  <c r="BE123" i="14"/>
  <c r="BE122" i="14"/>
  <c r="BE121" i="14"/>
  <c r="BE120" i="14"/>
  <c r="BE119" i="14"/>
  <c r="BE118" i="14"/>
  <c r="BE117" i="14"/>
  <c r="BE116" i="14"/>
  <c r="BE115" i="14"/>
  <c r="BE114" i="14"/>
  <c r="BE113" i="14"/>
  <c r="BE111" i="14"/>
  <c r="BE110" i="14"/>
  <c r="BE109" i="14"/>
  <c r="BE108" i="14"/>
  <c r="BE107" i="14"/>
  <c r="BE106" i="14"/>
  <c r="BE105" i="14"/>
  <c r="BE104" i="14"/>
  <c r="BE103" i="14"/>
  <c r="BE102" i="14"/>
  <c r="BE101" i="14"/>
  <c r="BE100" i="14"/>
  <c r="BE99" i="14"/>
  <c r="BE98" i="14"/>
  <c r="BE97" i="14"/>
  <c r="BE95" i="14"/>
  <c r="BE94" i="14"/>
  <c r="BE93" i="14"/>
  <c r="BE92" i="14"/>
  <c r="BE91" i="14"/>
  <c r="BE90" i="14"/>
  <c r="BE89" i="14"/>
  <c r="BE88" i="14"/>
  <c r="BE87" i="14"/>
  <c r="BE86" i="14"/>
  <c r="BE85" i="14"/>
  <c r="BE84" i="14"/>
  <c r="BE83" i="14"/>
  <c r="BE82" i="14"/>
  <c r="BE81" i="14"/>
  <c r="BE80" i="14"/>
  <c r="BE79" i="14"/>
  <c r="BE78" i="14"/>
  <c r="BE77" i="14"/>
  <c r="BE76" i="14"/>
  <c r="BE75" i="14"/>
  <c r="BE74" i="14"/>
  <c r="BE73" i="14"/>
  <c r="BE72" i="14"/>
  <c r="BE71" i="14"/>
  <c r="BE70" i="14"/>
  <c r="BE69" i="14"/>
  <c r="BE67" i="14"/>
  <c r="BE66" i="14"/>
  <c r="BE65" i="14"/>
  <c r="BE64" i="14"/>
  <c r="BE63" i="14"/>
  <c r="BE62" i="14"/>
  <c r="BE61" i="14"/>
  <c r="BE60" i="14"/>
  <c r="BE59" i="14"/>
  <c r="BE58" i="14"/>
  <c r="BE57" i="14"/>
  <c r="BE56" i="14"/>
  <c r="BE55" i="14"/>
  <c r="BE54" i="14"/>
  <c r="BE53" i="14"/>
  <c r="BE52" i="14"/>
  <c r="BE51" i="14"/>
  <c r="BE50" i="14"/>
  <c r="BE49" i="14"/>
  <c r="BE48" i="14"/>
  <c r="BE47" i="14"/>
  <c r="BE44" i="14"/>
  <c r="BE43" i="14"/>
  <c r="BE42" i="14"/>
  <c r="BE41" i="14"/>
  <c r="BE40" i="14"/>
  <c r="BE39" i="14"/>
  <c r="BE37" i="14"/>
  <c r="BE34" i="14"/>
  <c r="BE33" i="14"/>
  <c r="BE32" i="14"/>
  <c r="BE31" i="14"/>
  <c r="BE30" i="14"/>
  <c r="BE29" i="14"/>
  <c r="BE28" i="14"/>
  <c r="BE27" i="14"/>
  <c r="BE26" i="14"/>
  <c r="BE25" i="14"/>
  <c r="BE24" i="14"/>
  <c r="BE23" i="14"/>
  <c r="BE22" i="14"/>
  <c r="BE21" i="14"/>
  <c r="BE20" i="14"/>
  <c r="BE19" i="14"/>
  <c r="BE18" i="14"/>
  <c r="BE17" i="14"/>
  <c r="BE16" i="14"/>
  <c r="BE15" i="14"/>
  <c r="BE14" i="14"/>
  <c r="BE13" i="14"/>
  <c r="BE12" i="14"/>
  <c r="BE11" i="14"/>
  <c r="BR150" i="14" l="1"/>
  <c r="BK150" i="14"/>
  <c r="BR149" i="14"/>
  <c r="BK149" i="14"/>
  <c r="AK96" i="14"/>
  <c r="AG96" i="14"/>
  <c r="BE96" i="14" l="1"/>
  <c r="BE10" i="14"/>
  <c r="AF10" i="14" l="1"/>
  <c r="BA151" i="14" l="1"/>
  <c r="AW151" i="14"/>
  <c r="AS151" i="14"/>
  <c r="AO151" i="14"/>
  <c r="AK151" i="14"/>
  <c r="BR119" i="14"/>
  <c r="BO119" i="14"/>
  <c r="BP119" i="14"/>
  <c r="BK119" i="14"/>
  <c r="BI119" i="14"/>
  <c r="BH119" i="14"/>
  <c r="BE151" i="14" l="1"/>
  <c r="AE151" i="14"/>
  <c r="BA152" i="14" s="1"/>
  <c r="AD151" i="14"/>
  <c r="AW152" i="14" s="1"/>
  <c r="AC151" i="14"/>
  <c r="AS152" i="14" s="1"/>
  <c r="AB151" i="14"/>
  <c r="AO152" i="14" s="1"/>
  <c r="AA151" i="14"/>
  <c r="AK152" i="14" s="1"/>
  <c r="BR20" i="14" l="1"/>
  <c r="BR10" i="14"/>
  <c r="BK20" i="14"/>
  <c r="BK10" i="14"/>
  <c r="BH20" i="14"/>
  <c r="Z151" i="14"/>
  <c r="BQ152" i="14"/>
  <c r="AG151" i="14"/>
  <c r="BP20" i="14"/>
  <c r="BP10" i="14"/>
  <c r="BO20" i="14"/>
  <c r="BO10" i="14"/>
  <c r="BI10" i="14"/>
  <c r="BI20" i="14"/>
  <c r="BH10" i="14"/>
  <c r="BJ152" i="14"/>
  <c r="D51" i="17"/>
  <c r="D50" i="17"/>
  <c r="D49" i="17"/>
  <c r="D48" i="17"/>
  <c r="D47" i="17"/>
  <c r="D46" i="17"/>
  <c r="D45" i="17"/>
  <c r="D44" i="17"/>
  <c r="D43" i="17"/>
  <c r="D42" i="17"/>
  <c r="D41" i="17"/>
  <c r="D40" i="17"/>
  <c r="D39" i="17"/>
  <c r="D38" i="17"/>
  <c r="D37" i="17"/>
  <c r="D36" i="17"/>
  <c r="D35" i="17"/>
  <c r="D31" i="20"/>
  <c r="E31" i="20"/>
  <c r="F31" i="20"/>
  <c r="G31" i="20"/>
  <c r="H31" i="20"/>
  <c r="I31" i="20"/>
  <c r="J31" i="20"/>
  <c r="K31" i="20"/>
  <c r="BT10" i="14" l="1"/>
  <c r="BS10" i="14"/>
  <c r="AF151" i="14"/>
  <c r="BE152" i="14" s="1"/>
  <c r="BL10" i="14"/>
  <c r="BM10" i="14"/>
  <c r="BM152" i="14" s="1"/>
  <c r="BK152" i="14"/>
  <c r="BR152" i="14"/>
  <c r="AG152" i="14"/>
  <c r="BL152" i="14" l="1"/>
  <c r="BT152" i="14"/>
  <c r="BS152" i="14"/>
</calcChain>
</file>

<file path=xl/sharedStrings.xml><?xml version="1.0" encoding="utf-8"?>
<sst xmlns="http://schemas.openxmlformats.org/spreadsheetml/2006/main" count="2581" uniqueCount="1260">
  <si>
    <t>Fórmula de cálculo</t>
  </si>
  <si>
    <t>Entidad</t>
  </si>
  <si>
    <t>Tipo</t>
  </si>
  <si>
    <t>Nombre</t>
  </si>
  <si>
    <t>1. PLAN DE ACCIÓN</t>
  </si>
  <si>
    <t>2. SEGUIMIENTO A LA EJECUCIÓN DE LAS ACCIONES</t>
  </si>
  <si>
    <t>3. BALANCE CUALITATIVO DEL SEGUIMIENTO</t>
  </si>
  <si>
    <t>Total</t>
  </si>
  <si>
    <t>Avance acumulado</t>
  </si>
  <si>
    <t>Dirección/Subdirección/Grupo/Unidad</t>
  </si>
  <si>
    <t>Fecha de inicio</t>
  </si>
  <si>
    <t>Fecha de finalización</t>
  </si>
  <si>
    <t>% de avance</t>
  </si>
  <si>
    <t xml:space="preserve">1. </t>
  </si>
  <si>
    <t xml:space="preserve">3. </t>
  </si>
  <si>
    <t xml:space="preserve">2. </t>
  </si>
  <si>
    <t>Indicador</t>
  </si>
  <si>
    <t>Gestión</t>
  </si>
  <si>
    <t>Producto</t>
  </si>
  <si>
    <t>Paso 3. Seguimiento</t>
  </si>
  <si>
    <t>Recomendaciones de forma</t>
  </si>
  <si>
    <t>Direcciones Técnicas DNP</t>
  </si>
  <si>
    <t>DT DNP</t>
  </si>
  <si>
    <t>Dirección de Inversiones y Finanzas Públicas</t>
  </si>
  <si>
    <t xml:space="preserve">Dirección de Vigilancia de las Regalías </t>
  </si>
  <si>
    <t>Dirección de Infraestructura y Energía Sostenible</t>
  </si>
  <si>
    <t xml:space="preserve">Dirección de Desarrollo Social </t>
  </si>
  <si>
    <t>Dirección de Justicia, Seguridad y Gobierno</t>
  </si>
  <si>
    <t>Dirección de Desarrollo Rural Sostenible</t>
  </si>
  <si>
    <t>Dirección de Desarrollo Urbano</t>
  </si>
  <si>
    <t>Dirección de Estudios Económicos</t>
  </si>
  <si>
    <t>Dirección de Seguimiento y Evaluación de Políticas Públicas</t>
  </si>
  <si>
    <t>Grupo de Proyectos Especiales</t>
  </si>
  <si>
    <t>DIFP</t>
  </si>
  <si>
    <t>Subdirección de Inversiones para el Desarrollo Social y la Administración General del Estado</t>
  </si>
  <si>
    <t>Subdirección de Proyectos</t>
  </si>
  <si>
    <t xml:space="preserve">Subdirección de Minas y Energía </t>
  </si>
  <si>
    <t>Subdirección de Salud</t>
  </si>
  <si>
    <t>Subdirección de Justicia y Gobierno</t>
  </si>
  <si>
    <t>Subdirección de Producción y Desarrollo Rural </t>
  </si>
  <si>
    <t>Subdirección de Agua y Saneamiento</t>
  </si>
  <si>
    <t>Subdirección de Ciencia Tecnología e Innovación</t>
  </si>
  <si>
    <t>Subdirección de Análisis Fiscal </t>
  </si>
  <si>
    <t>Grupo de Sinergia Territorial</t>
  </si>
  <si>
    <t>Subdirección de Inversiones para la Infraestructura y la Defensa Nacional</t>
  </si>
  <si>
    <t>Subdirección de Monitoreo, Seguimiento y Evaluación</t>
  </si>
  <si>
    <t>Subdirección de Transporte</t>
  </si>
  <si>
    <t>Subdirección de Promoción Social y Calidad de Vida</t>
  </si>
  <si>
    <t>Subdirección de Seguridad y Defensa </t>
  </si>
  <si>
    <t>Subdirección de Vivienda y Desarrollo Urbano </t>
  </si>
  <si>
    <t>Subdirección de Estudios Sectoriales y Regulación</t>
  </si>
  <si>
    <t>Grupo de Evaluaciones Focalizadas</t>
  </si>
  <si>
    <t>DVR</t>
  </si>
  <si>
    <t>Subdirección de Proyectos e Información para la Inversión Pública</t>
  </si>
  <si>
    <t>Subdirección de Control</t>
  </si>
  <si>
    <t>Subdirección de Educación</t>
  </si>
  <si>
    <t>Subdirección de Estudios Macroeconómicos</t>
  </si>
  <si>
    <t xml:space="preserve">Grupo de Seguimiento </t>
  </si>
  <si>
    <t xml:space="preserve">Subdirección de Crédito </t>
  </si>
  <si>
    <t xml:space="preserve">Grupo de Tecnología </t>
  </si>
  <si>
    <t>DIES</t>
  </si>
  <si>
    <t xml:space="preserve">DDS </t>
  </si>
  <si>
    <t>DJSG</t>
  </si>
  <si>
    <t>DDRS</t>
  </si>
  <si>
    <t>DDU</t>
  </si>
  <si>
    <t>DEE</t>
  </si>
  <si>
    <t>DSEPP</t>
  </si>
  <si>
    <t>GPE</t>
  </si>
  <si>
    <t>1. No modifique el formato del Plan de acción y seguimiento en cuanto a: tipo de letra, nombres de las columnas y de las filas, bordes, colores de las celdas, formatos de las columnas correspondientes nombradas "% de avance".</t>
  </si>
  <si>
    <t>Correo electrónico</t>
  </si>
  <si>
    <t>Línea base</t>
  </si>
  <si>
    <t>Nombre del indicador</t>
  </si>
  <si>
    <t>Corte No. 1
MM/AA</t>
  </si>
  <si>
    <t>Corte No. 2
MM/AA</t>
  </si>
  <si>
    <t>Corte No. 3
MM/AA</t>
  </si>
  <si>
    <t>Corte No. N
MM/AA</t>
  </si>
  <si>
    <t>Título del documento:</t>
  </si>
  <si>
    <t>Documento CONPES No:</t>
  </si>
  <si>
    <t>Objetivo general:</t>
  </si>
  <si>
    <t>Fecha de aprobación:</t>
  </si>
  <si>
    <t>Fecha de actualización:</t>
  </si>
  <si>
    <t>Dirección Técnica o grupo responsable en DNP:</t>
  </si>
  <si>
    <t>Entidades líderes:</t>
  </si>
  <si>
    <t>Importancia relativa del objetivo (%)</t>
  </si>
  <si>
    <t>Acción</t>
  </si>
  <si>
    <t>Importancia relativa de la acción (%)</t>
  </si>
  <si>
    <t>Tiempo de ejecución</t>
  </si>
  <si>
    <t>Indicador de cumplimiento</t>
  </si>
  <si>
    <t>Costo de las acciones
(Millones de pesos)</t>
  </si>
  <si>
    <t>Costos y recursos asignados totales</t>
  </si>
  <si>
    <t>Preguntas cualitativas</t>
  </si>
  <si>
    <t>Resultado</t>
  </si>
  <si>
    <t>Año</t>
  </si>
  <si>
    <t>Valor</t>
  </si>
  <si>
    <t>2. ¿Qué cambios se han presentado que afecten lo establecido en las acciones del documento?</t>
  </si>
  <si>
    <t>Fórmula del indicador</t>
  </si>
  <si>
    <t xml:space="preserve">Valor </t>
  </si>
  <si>
    <t>Descripción</t>
  </si>
  <si>
    <t>Pasos</t>
  </si>
  <si>
    <t>Avance total</t>
  </si>
  <si>
    <t>Indicador de resultado # 1</t>
  </si>
  <si>
    <t>Estrategia transversal / Regional</t>
  </si>
  <si>
    <t>Objetivo</t>
  </si>
  <si>
    <t>Programa (PND)</t>
  </si>
  <si>
    <t>Sector</t>
  </si>
  <si>
    <t>Metodología de medición</t>
  </si>
  <si>
    <t>Unidad de medida</t>
  </si>
  <si>
    <t>Kilómetros</t>
  </si>
  <si>
    <t>Toneladas</t>
  </si>
  <si>
    <t>Programas</t>
  </si>
  <si>
    <t>Días</t>
  </si>
  <si>
    <t>Tasa</t>
  </si>
  <si>
    <t>Hectáreas</t>
  </si>
  <si>
    <t>Habitantes</t>
  </si>
  <si>
    <t>Acuerdos</t>
  </si>
  <si>
    <t>Porcentaje</t>
  </si>
  <si>
    <t>Índice</t>
  </si>
  <si>
    <t>Otro</t>
  </si>
  <si>
    <t>Cuál?</t>
  </si>
  <si>
    <t>Días de rezago</t>
  </si>
  <si>
    <t>Línea Base (LB)</t>
  </si>
  <si>
    <t>LB</t>
  </si>
  <si>
    <t>Fecha de LB</t>
  </si>
  <si>
    <t>Fuente LB</t>
  </si>
  <si>
    <t>Metas</t>
  </si>
  <si>
    <t>Año 1</t>
  </si>
  <si>
    <t>Año 2</t>
  </si>
  <si>
    <t>Año 3</t>
  </si>
  <si>
    <t>Año 4</t>
  </si>
  <si>
    <t>Serie disponible</t>
  </si>
  <si>
    <t xml:space="preserve">Fuentes de información </t>
  </si>
  <si>
    <t>Observaciones</t>
  </si>
  <si>
    <t>Datos del  responsable del indicador</t>
  </si>
  <si>
    <t>Nombre funcionario:</t>
  </si>
  <si>
    <t>Cargo:</t>
  </si>
  <si>
    <t>Entidad:</t>
  </si>
  <si>
    <t>Dependencia:</t>
  </si>
  <si>
    <t>Correo electrónico:</t>
  </si>
  <si>
    <t>Teléfono:</t>
  </si>
  <si>
    <t>Meta 
Año 1</t>
  </si>
  <si>
    <t>Meta 
Año 2</t>
  </si>
  <si>
    <t>Meta 
Año 3</t>
  </si>
  <si>
    <t>Meta 
Año 4</t>
  </si>
  <si>
    <t>Avance</t>
  </si>
  <si>
    <t>% de avance
Año 1</t>
  </si>
  <si>
    <t>% de avance
Año 2</t>
  </si>
  <si>
    <t>% de avance
Año 3</t>
  </si>
  <si>
    <t>% de avance
Año 4</t>
  </si>
  <si>
    <t>Seguimiento al avance de los indicadores de resultado</t>
  </si>
  <si>
    <t>Indicador de resultado # 2</t>
  </si>
  <si>
    <t>Indicador de resultado # 3</t>
  </si>
  <si>
    <t>Indicador de resultado # N</t>
  </si>
  <si>
    <t>Avance de los resultados</t>
  </si>
  <si>
    <t>Recursos 1</t>
  </si>
  <si>
    <t>Fuente 1</t>
  </si>
  <si>
    <t>Recursos  2</t>
  </si>
  <si>
    <t>Fuente 2</t>
  </si>
  <si>
    <t>Corte No. 1: 
MM/AAAA</t>
  </si>
  <si>
    <t>Corte No. 2
MM/AAAA</t>
  </si>
  <si>
    <t>Corte No. 4
MM/AAAA</t>
  </si>
  <si>
    <t>Corte No. 5
MM/AAAA</t>
  </si>
  <si>
    <t>Corte No. 6
MM/AAAA</t>
  </si>
  <si>
    <t>Corte No. 7
MM/AAAA</t>
  </si>
  <si>
    <t>Corte No. 8
MM/AAAA</t>
  </si>
  <si>
    <t>Corte No. 9
MM/AAAA</t>
  </si>
  <si>
    <t>Relación entre el indicador de resultado y acciones</t>
  </si>
  <si>
    <t>Característifcas generales</t>
  </si>
  <si>
    <t>Medición</t>
  </si>
  <si>
    <t>Seguimiento</t>
  </si>
  <si>
    <t>Paso 1.  Características generales</t>
  </si>
  <si>
    <t>Paso 2. Medición</t>
  </si>
  <si>
    <r>
      <rPr>
        <b/>
        <sz val="10"/>
        <rFont val="Arial"/>
        <family val="2"/>
      </rPr>
      <t xml:space="preserve">a. Nombre del indicador: </t>
    </r>
    <r>
      <rPr>
        <sz val="10"/>
        <rFont val="Arial"/>
        <family val="2"/>
      </rPr>
      <t xml:space="preserve">
- Escribir el nombre del indicador, el cual debe ser corto y dar cuenta de lo que está midiendo.
</t>
    </r>
  </si>
  <si>
    <r>
      <t xml:space="preserve">b. Relación con las acciones:
</t>
    </r>
    <r>
      <rPr>
        <sz val="10"/>
        <rFont val="Arial"/>
        <family val="2"/>
      </rPr>
      <t>-Indicar de cuáles acciones dentro del PAS depende este indicador.</t>
    </r>
  </si>
  <si>
    <r>
      <rPr>
        <b/>
        <sz val="10"/>
        <rFont val="Arial"/>
        <family val="2"/>
      </rPr>
      <t>c. Las siguientes secciones deben ser diligenciadas por el Grupo CONPES del DNP:</t>
    </r>
    <r>
      <rPr>
        <sz val="10"/>
        <rFont val="Arial"/>
        <family val="2"/>
      </rPr>
      <t xml:space="preserve">
- Estrategia transversal/regional
- Objetivo
- Programa del PND</t>
    </r>
  </si>
  <si>
    <r>
      <rPr>
        <b/>
        <sz val="10"/>
        <rFont val="Arial"/>
        <family val="2"/>
      </rPr>
      <t>d. Sector:</t>
    </r>
    <r>
      <rPr>
        <sz val="10"/>
        <rFont val="Arial"/>
        <family val="2"/>
      </rPr>
      <t xml:space="preserve">
- Sector responsable de este indicador</t>
    </r>
  </si>
  <si>
    <r>
      <rPr>
        <b/>
        <sz val="10"/>
        <rFont val="Arial"/>
        <family val="2"/>
      </rPr>
      <t>e. Descripción:</t>
    </r>
    <r>
      <rPr>
        <sz val="10"/>
        <rFont val="Arial"/>
        <family val="2"/>
      </rPr>
      <t xml:space="preserve">
- Define la información que el indicador va a proporcionar. Identifica los principales aspectos por los cuales se definió el indicador. Este campo debe responder a las preguntas: ¿qué va a medir? y ¿por qué es importante medirlo?. También se debe indicar si el objetivo del indicador es aumentar, reducir o mantener dentro de un rango.</t>
    </r>
  </si>
  <si>
    <r>
      <rPr>
        <b/>
        <sz val="10"/>
        <rFont val="Arial"/>
        <family val="2"/>
      </rPr>
      <t xml:space="preserve">a. Fórmula de cálculo: </t>
    </r>
    <r>
      <rPr>
        <sz val="10"/>
        <rFont val="Arial"/>
        <family val="2"/>
      </rPr>
      <t>Escribir la expresión matemática con la cual se calcula el indicador</t>
    </r>
  </si>
  <si>
    <r>
      <rPr>
        <b/>
        <sz val="10"/>
        <rFont val="Arial"/>
        <family val="2"/>
      </rPr>
      <t>b. Unidad de medida:</t>
    </r>
    <r>
      <rPr>
        <sz val="10"/>
        <rFont val="Arial"/>
        <family val="2"/>
      </rPr>
      <t xml:space="preserve"> Escribir el parámetro de referencia para determinar las magnitudes de medición del indicador.</t>
    </r>
  </si>
  <si>
    <r>
      <rPr>
        <b/>
        <sz val="10"/>
        <rFont val="Arial"/>
        <family val="2"/>
      </rPr>
      <t>c. Periodicidad de medición:</t>
    </r>
    <r>
      <rPr>
        <sz val="10"/>
        <rFont val="Arial"/>
        <family val="2"/>
      </rPr>
      <t xml:space="preserve"> Explicar la frecuencia con la cual se miden los resultados.</t>
    </r>
  </si>
  <si>
    <r>
      <rPr>
        <b/>
        <sz val="10"/>
        <rFont val="Arial"/>
        <family val="2"/>
      </rPr>
      <t>d. Línea base:</t>
    </r>
    <r>
      <rPr>
        <sz val="10"/>
        <rFont val="Arial"/>
        <family val="2"/>
      </rPr>
      <t xml:space="preserve">
- Indique el valor y el año de la línea base de los indicadores que cuenten con dicha información. 
- El valor de la línea base debe estar expresado en la misma unidad de la meta. 
- Se debe especificar la fuente de información usada para obtener el dato y la fecha a la que corresponde.</t>
    </r>
  </si>
  <si>
    <r>
      <rPr>
        <b/>
        <sz val="10"/>
        <rFont val="Arial"/>
        <family val="2"/>
      </rPr>
      <t>e. Metas:</t>
    </r>
    <r>
      <rPr>
        <sz val="10"/>
        <rFont val="Arial"/>
        <family val="2"/>
      </rPr>
      <t xml:space="preserve">
- Cantidad programada o valor objetivo que espera alcanzar el indicador en un periodo específico (año).
- Indique la meta del indicador, sólo en términos numéricos (porcentajes o valores absolutos), no escriba palabras. Registre las metas de forma acumulada. 
- En los casos en los que el indicador cuente con línea de base, por favor adiciones este valor a las metas definidas.</t>
    </r>
  </si>
  <si>
    <r>
      <rPr>
        <b/>
        <sz val="10"/>
        <rFont val="Arial"/>
        <family val="2"/>
      </rPr>
      <t xml:space="preserve">f. Metodología de la medición: </t>
    </r>
    <r>
      <rPr>
        <sz val="10"/>
        <rFont val="Arial"/>
        <family val="2"/>
      </rPr>
      <t>Describa el proceso técnico para poder reportar el indicador; es decir, el proceso que se sigue para obtener los datos y realizar los cálculos necesarios.</t>
    </r>
  </si>
  <si>
    <r>
      <rPr>
        <b/>
        <sz val="10"/>
        <rFont val="Arial"/>
        <family val="2"/>
      </rPr>
      <t xml:space="preserve">Fuentes de medición: </t>
    </r>
    <r>
      <rPr>
        <sz val="10"/>
        <rFont val="Arial"/>
        <family val="2"/>
      </rPr>
      <t>Escriba las entidades y sistemas de información encargados de la producción o suministro de la información que se utiliza para la construcción del indicador.</t>
    </r>
  </si>
  <si>
    <r>
      <rPr>
        <b/>
        <sz val="10"/>
        <rFont val="Arial"/>
        <family val="2"/>
      </rPr>
      <t xml:space="preserve">h. Días de rezago: </t>
    </r>
    <r>
      <rPr>
        <sz val="10"/>
        <rFont val="Arial"/>
        <family val="2"/>
      </rPr>
      <t>Escriba los días que tarda la información para estar disponible después de cumplido el periodo de medición.</t>
    </r>
  </si>
  <si>
    <r>
      <rPr>
        <b/>
        <sz val="10"/>
        <rFont val="Arial"/>
        <family val="2"/>
      </rPr>
      <t>i. Serie disponible:</t>
    </r>
    <r>
      <rPr>
        <sz val="10"/>
        <rFont val="Arial"/>
        <family val="2"/>
      </rPr>
      <t xml:space="preserve"> Indique la fecha desde la cuál es posible tener acceso a la serie de datos del indicador. </t>
    </r>
  </si>
  <si>
    <r>
      <t xml:space="preserve">
</t>
    </r>
    <r>
      <rPr>
        <b/>
        <sz val="10"/>
        <rFont val="Arial"/>
        <family val="2"/>
      </rPr>
      <t>a. Avance acumulado del indicador de resultado:</t>
    </r>
    <r>
      <rPr>
        <sz val="10"/>
        <rFont val="Arial"/>
        <family val="2"/>
      </rPr>
      <t xml:space="preserve">
- El avance acumulado del indicador de la acción debe estar expresado </t>
    </r>
    <r>
      <rPr>
        <b/>
        <sz val="10"/>
        <color rgb="FFC00000"/>
        <rFont val="Arial"/>
        <family val="2"/>
      </rPr>
      <t>en términos porcentuales o valores absolutos</t>
    </r>
    <r>
      <rPr>
        <sz val="10"/>
        <rFont val="Arial"/>
        <family val="2"/>
      </rPr>
      <t xml:space="preserve">, dependiendo de cómo fue formulado el indicador de seguimiento. El registro de las metas debe ser acumulado y debe corresponder a la fechas de corte de seguimiento.
- El porcentaje de avance acumulado del indicador de la acción, se calcula con la siguiente fórmula: 
</t>
    </r>
    <r>
      <rPr>
        <b/>
        <sz val="10"/>
        <color rgb="FFC00000"/>
        <rFont val="Arial"/>
        <family val="2"/>
      </rPr>
      <t xml:space="preserve">Porcentaje de avance acumulado del indicador = (avance acumulado del indicador de la acción Ni en el corte N/ meta del indicador de la acción Ni para el año del corte).
</t>
    </r>
    <r>
      <rPr>
        <sz val="10"/>
        <color rgb="FFC00000"/>
        <rFont val="Arial"/>
        <family val="2"/>
      </rPr>
      <t xml:space="preserve">
</t>
    </r>
    <r>
      <rPr>
        <sz val="10"/>
        <rFont val="Arial"/>
        <family val="2"/>
      </rPr>
      <t>Tenga en cuenta que el avance acumulado del indicador se calcula con respecto a cada una de las metas establecidas en los cortes de seguimiento.</t>
    </r>
    <r>
      <rPr>
        <b/>
        <sz val="10"/>
        <color rgb="FFC00000"/>
        <rFont val="Arial"/>
        <family val="2"/>
      </rPr>
      <t xml:space="preserve">
</t>
    </r>
    <r>
      <rPr>
        <b/>
        <sz val="10"/>
        <color rgb="FFFF0000"/>
        <rFont val="Arial"/>
        <family val="2"/>
      </rPr>
      <t xml:space="preserve">
</t>
    </r>
  </si>
  <si>
    <r>
      <rPr>
        <b/>
        <sz val="10"/>
        <rFont val="Arial"/>
        <family val="2"/>
      </rPr>
      <t xml:space="preserve">b) Datos del responsable del indicador: 
- </t>
    </r>
    <r>
      <rPr>
        <sz val="10"/>
        <rFont val="Arial"/>
        <family val="2"/>
      </rPr>
      <t xml:space="preserve">Se debe escribir el nombre de la persona responsable de reportar la información de avance de este indicador en los términos presentados en la ficha técnica. 
- Para el campo de entidad y dependencia escriba nombres completos y evite el uso de siglas. 
</t>
    </r>
  </si>
  <si>
    <t>3. Asegúrese de aplicar y copiar en el Plan de Acción las fórmulas de cálculo para las filas y columnas que tienen fórmulas: "Avance acumulado", "% de avance", "%de cumplimiento acumulado de los objetivos", "Avance de las acciones" y "Avance financiero".</t>
  </si>
  <si>
    <t>Paso 4. Observaciones</t>
  </si>
  <si>
    <t>Paso 5. Tabla de Indicadores</t>
  </si>
  <si>
    <t xml:space="preserve">Escriba los comentarios que deban tenerse en cuenta sobre el indicador, y que no fueron recogidos a través de la ficha técnica. Incluye comentarios que se consideren pertinentes para la conceptualización y comprensión del indicador. </t>
  </si>
  <si>
    <t>A partir de la hoja de vida de cada indicador de resultado, diligencie los campos requeridos en la pestaña de Indicadores de resultado (IR).</t>
  </si>
  <si>
    <t>Corte 1:
MM</t>
  </si>
  <si>
    <t>Corte 2:
MM</t>
  </si>
  <si>
    <t>Instrucciones para el diligenciamiento del Plan de Acción y Seguimiento (PAS)</t>
  </si>
  <si>
    <t>Paso 0.  Datos básicos</t>
  </si>
  <si>
    <t>Paso 1. Plan de acción</t>
  </si>
  <si>
    <r>
      <rPr>
        <b/>
        <sz val="10"/>
        <rFont val="Arial"/>
        <family val="2"/>
      </rPr>
      <t>c. Relaciones entre acciones:</t>
    </r>
    <r>
      <rPr>
        <sz val="10"/>
        <rFont val="Arial"/>
        <family val="2"/>
      </rPr>
      <t xml:space="preserve"> Indique si la acción formulada depende de la ejecución de otra acción. En caso de que no exista relación escriba la palabra No, en caso contrario indique el número de la acción o las acciones que estén relacionadas con la acción después de la palabra Sí (ejemplo: Sí, 2.3).</t>
    </r>
  </si>
  <si>
    <r>
      <rPr>
        <b/>
        <sz val="10"/>
        <rFont val="Arial"/>
        <family val="2"/>
      </rPr>
      <t>d. Responsables de la ejecución:</t>
    </r>
    <r>
      <rPr>
        <sz val="10"/>
        <rFont val="Arial"/>
        <family val="2"/>
      </rPr>
      <t xml:space="preserve"> Se debe escribir el nombre de las entidades y las direcciones/subdirecciones/dependencias/grupos responsables de ejecutar las acciones. Para ello, escriba nombres completos y evite el uso de siglas. Las dependencias de una misma entidad deben ser separadas por un punto seguido "." (ejemplo: Dirección de Desarrollo Social. Dirección de Desarrollo Empresarial)
La información de contacto corresponde a la persona responsable de reportar la ejecución de la acción. Los nombres deben ir acompañados por los correos electrónicos.</t>
    </r>
  </si>
  <si>
    <r>
      <rPr>
        <b/>
        <sz val="10"/>
        <rFont val="Arial"/>
        <family val="2"/>
      </rPr>
      <t>e. Tiempo de ejecución:</t>
    </r>
    <r>
      <rPr>
        <sz val="10"/>
        <rFont val="Arial"/>
        <family val="2"/>
      </rPr>
      <t xml:space="preserve"> Escriba las fechas de inicio y finalización de las acciones. El tiempo de ejecución debe seguir el formato: </t>
    </r>
    <r>
      <rPr>
        <b/>
        <sz val="10"/>
        <color rgb="FFC00000"/>
        <rFont val="Arial"/>
        <family val="2"/>
      </rPr>
      <t xml:space="preserve">DD/MM/AAAA. </t>
    </r>
    <r>
      <rPr>
        <sz val="10"/>
        <rFont val="Arial"/>
        <family val="2"/>
      </rPr>
      <t xml:space="preserve">Recuerde que una fecha no es un año ni un trimestre. </t>
    </r>
  </si>
  <si>
    <r>
      <rPr>
        <b/>
        <sz val="10"/>
        <rFont val="Arial"/>
        <family val="2"/>
      </rPr>
      <t>g. Costo de las acciones</t>
    </r>
    <r>
      <rPr>
        <sz val="10"/>
        <rFont val="Arial"/>
        <family val="2"/>
      </rPr>
      <t>: Indique el costo de las acciones en millones de pesos, es decir los recursos necesarios para implementar la acción. Totalice los costos por acción y por vigencia. No se deben diligenciar celdas con valores cero. En los casos en los que no pueda determinar los costos, deje la celda vacía.</t>
    </r>
  </si>
  <si>
    <r>
      <rPr>
        <b/>
        <sz val="10"/>
        <rFont val="Arial"/>
        <family val="2"/>
      </rPr>
      <t>i. Diferencia ente el total de recursos asignados a las acciones y el costo total de las acciones:</t>
    </r>
    <r>
      <rPr>
        <sz val="10"/>
        <rFont val="Arial"/>
        <family val="2"/>
      </rPr>
      <t xml:space="preserve"> Si bien existe una fórmula predeterminada, favor verifique se haya calculado la diferencia entre el total de los recursos asignados para el cumplimiento de las acciones y el costo total de las mismas por vigencia con el fin de identificar si la política está financiada o desfinanciada. </t>
    </r>
  </si>
  <si>
    <t>Paso 2. Seguimiento</t>
  </si>
  <si>
    <r>
      <rPr>
        <b/>
        <sz val="10"/>
        <rFont val="Arial"/>
        <family val="2"/>
      </rPr>
      <t>b. Avance acumulado financiero de la acción:</t>
    </r>
    <r>
      <rPr>
        <sz val="10"/>
        <rFont val="Arial"/>
        <family val="2"/>
      </rPr>
      <t xml:space="preserve">
- El avance acumulado financiero de la acción debe estar expresado en millones de pesos.
- El porcentaje de avance financiero de la acción se calcula con la siguiente fórmula:
</t>
    </r>
    <r>
      <rPr>
        <b/>
        <sz val="10"/>
        <color rgb="FFC00000"/>
        <rFont val="Arial"/>
        <family val="2"/>
      </rPr>
      <t xml:space="preserve">
Porcentaje de avance financiero de la acción Ni= (avance acumulado financiero de la acción Ni en el corte N/ total recursos asignados para la acción Ni en el año del corte).</t>
    </r>
    <r>
      <rPr>
        <sz val="10"/>
        <rFont val="Arial"/>
        <family val="2"/>
      </rPr>
      <t xml:space="preserve">
</t>
    </r>
    <r>
      <rPr>
        <sz val="10"/>
        <color theme="8"/>
        <rFont val="Arial"/>
        <family val="2"/>
      </rPr>
      <t xml:space="preserve">Si la acción Ni comenzó en el año 1 y termina en el año 3, el porcentaje de avance financiero para los cortes del año 2 tendrá como denominador la suma de los recursos asignados para la acción Ni en los años 1 y 2. 
</t>
    </r>
    <r>
      <rPr>
        <sz val="10"/>
        <rFont val="Arial"/>
        <family val="2"/>
      </rPr>
      <t xml:space="preserve">
- El avance acumulado financiero de las acciones para cada corte se calcula con las siguientes fórmulas:
</t>
    </r>
    <r>
      <rPr>
        <b/>
        <sz val="10"/>
        <color rgb="FFC00000"/>
        <rFont val="Arial"/>
        <family val="2"/>
      </rPr>
      <t>Avance total financiero en el corte N= [(avance financiero acción 1.1 en el corte N)+...+((avance financiero acción Ni en el corte N)].</t>
    </r>
    <r>
      <rPr>
        <sz val="10"/>
        <rFont val="Arial"/>
        <family val="2"/>
      </rPr>
      <t xml:space="preserve">
</t>
    </r>
    <r>
      <rPr>
        <b/>
        <sz val="10"/>
        <color rgb="FFC00000"/>
        <rFont val="Arial"/>
        <family val="2"/>
      </rPr>
      <t xml:space="preserve">
Porcentaje de avance financiero en el corte N= [(avance financiero acción 1.1 en el corte N)+...+((avance financiero acción Ni en el corte N)]/ [Total de recursos asignados para el año del corte]. </t>
    </r>
    <r>
      <rPr>
        <sz val="10"/>
        <color theme="8"/>
        <rFont val="Arial"/>
        <family val="2"/>
      </rPr>
      <t xml:space="preserve">Este denominador irá cambiando según el paso de los años. Para las fechas de corte el año 1, será el total de recursos asignados para el año; para los cortes del año 2 será la suma de los recursos asignados en el año 1 y el año 2. </t>
    </r>
    <r>
      <rPr>
        <sz val="10"/>
        <rFont val="Arial"/>
        <family val="2"/>
      </rPr>
      <t xml:space="preserve">
- Elimine y/o adiciones columnas y filas conforme al número de objetivos, acciones y cortes. Asegúrese de aplicar y copiar correctamente las fórmulas de cálculo descritas.
</t>
    </r>
  </si>
  <si>
    <t>Paso 3. Balance cualitativo</t>
  </si>
  <si>
    <t xml:space="preserve">Responda las preguntas que están en la sección de balance cualitativo  y actualice los datos de contacto de los responsables del reporte de las acciones en los casos que haya lugar. </t>
  </si>
  <si>
    <t xml:space="preserve"> </t>
  </si>
  <si>
    <t>HOJA DE VIDA DEL INDICADOR DE RESULTADO 1</t>
  </si>
  <si>
    <t>Fecha de medición</t>
  </si>
  <si>
    <t>Instrucciones para el diligenciamiento de la hoja de vida de los indicadores de resultados</t>
  </si>
  <si>
    <t>2. En el Plan de Acción, elimine y/o adicione columnas y filas conforme al número de objetivos, acciones, vigencias y cortes. Asegúrese de mantener el formato cuando adicione y/o elimine columnas y filas.</t>
  </si>
  <si>
    <t xml:space="preserve">4. Haga buen uso de las normas ortográficas. No use mayúsculas sostenidas, alterne entre mayúscula y minúscula. </t>
  </si>
  <si>
    <r>
      <t xml:space="preserve">Diligencie el plan de acción y seguimiento comenzando por los datos básicos tales como:
a. Título del documento.
b. Dirección técnica o grupo responsable (utilice el desplegable y elija la dirección técnica o grupo responsable).
c. Entidades líderes, deben ser las que pertenecen al Consejo Nacional de Política Económica y Social (CONPES).
d. Objetivo general.
Los campos "Documento No. CONPES" y "Fecha de aprobación" se diligenciarán conforme se haya aprobado el documento en la sesión de CONPES. La "Fecha de actualización" se debe actualizar cada vez que se entregue una versión del Plan de Acción y Seguimiento (PAS) al Grupo CONPES.
La fecha de aprobación y la fecha de actualización deben seguir este formato: </t>
    </r>
    <r>
      <rPr>
        <b/>
        <sz val="10"/>
        <color rgb="FFC00000"/>
        <rFont val="Arial"/>
        <family val="2"/>
      </rPr>
      <t>DD/MM/AAAA</t>
    </r>
    <r>
      <rPr>
        <b/>
        <sz val="10"/>
        <color rgb="FFFF0000"/>
        <rFont val="Arial"/>
        <family val="2"/>
      </rPr>
      <t>.</t>
    </r>
    <r>
      <rPr>
        <sz val="10"/>
        <rFont val="Arial"/>
        <family val="2"/>
      </rPr>
      <t xml:space="preserve">
 </t>
    </r>
  </si>
  <si>
    <r>
      <rPr>
        <b/>
        <vertAlign val="superscript"/>
        <sz val="10"/>
        <rFont val="Arial Narrow"/>
        <family val="2"/>
      </rPr>
      <t xml:space="preserve">(1) </t>
    </r>
    <r>
      <rPr>
        <b/>
        <sz val="10"/>
        <rFont val="Arial Narrow"/>
        <family val="2"/>
      </rPr>
      <t>Indica si la política está financiada o desfinanciada. Un resultado negativo indica que las entidades involucradas no cuentan con los recursos suficientes para financiar la política.</t>
    </r>
  </si>
  <si>
    <t>Persona de contacto</t>
  </si>
  <si>
    <t>Recursos</t>
  </si>
  <si>
    <t>Indicador
Año 1</t>
  </si>
  <si>
    <t>Indicador
Año 2</t>
  </si>
  <si>
    <t>Indicador
Año 3</t>
  </si>
  <si>
    <t>Indicador
Año 4</t>
  </si>
  <si>
    <t>Responsable de la ejecución</t>
  </si>
  <si>
    <t>Relación entre acciones</t>
  </si>
  <si>
    <t>Recursos asignados para las acciones y sus fuentes
(Millones de pesos)</t>
  </si>
  <si>
    <t>1. ¿Qué dificultades o restricciones se han presentado en la ejecución de las acciones que han perjudicado el cumplimiento de los planteamientos del documento?</t>
  </si>
  <si>
    <t>3. ¿Con el cumplimiento de las acciones se logra el objetivo general del documento? Si la respuesta es NO, ¿cuáles acciones podrían modificarse o adicionarse que no fueron contempladas en el documento? Justifique.</t>
  </si>
  <si>
    <t>Meta
final</t>
  </si>
  <si>
    <t>Forma de acumulación</t>
  </si>
  <si>
    <t>Flujo</t>
  </si>
  <si>
    <t>Reducción</t>
  </si>
  <si>
    <r>
      <rPr>
        <b/>
        <sz val="10"/>
        <rFont val="Arial"/>
        <family val="2"/>
      </rPr>
      <t>a. Objetivos específicos:</t>
    </r>
    <r>
      <rPr>
        <sz val="10"/>
        <rFont val="Arial"/>
        <family val="2"/>
      </rPr>
      <t xml:space="preserve"> Se deben escribir así:
Objetivo 1: Implementar…
Objetivo 2: Diseñar…
Los objetivos deben ir acompañados de </t>
    </r>
    <r>
      <rPr>
        <b/>
        <sz val="10"/>
        <color rgb="FFC00000"/>
        <rFont val="Arial"/>
        <family val="2"/>
      </rPr>
      <t>un verbo</t>
    </r>
    <r>
      <rPr>
        <sz val="10"/>
        <rFont val="Arial"/>
        <family val="2"/>
      </rPr>
      <t xml:space="preserve"> y deben derivarse del objetivo general, para ver más detalles de cómo formular los objetivos específicos por favor diríjase a la "Guía Metodológica para la elaboración y seguimiento de documentos CONPES" (https://colaboracion.dnp.gov.co/CDT/DNP/EC-G01%20Gu%C3%ADa%20elaboraci%C3%B3n%20y%20seguimiento%20Doc%20Conpes.Pu.pdf)
Defina la ponderación de cada objetivo de acuerdo a su nivel de importancia en el cumplimiento del objetivo general de la política. Tenga en cuenta que la ponderación debe ser expresada en términos porcentuales y la suma de las</t>
    </r>
    <r>
      <rPr>
        <sz val="10"/>
        <color rgb="FFC00000"/>
        <rFont val="Arial"/>
        <family val="2"/>
      </rPr>
      <t xml:space="preserve"> </t>
    </r>
    <r>
      <rPr>
        <b/>
        <sz val="10"/>
        <color rgb="FFC00000"/>
        <rFont val="Arial"/>
        <family val="2"/>
      </rPr>
      <t>ponderaciones debe ser igual a 100%</t>
    </r>
    <r>
      <rPr>
        <sz val="10"/>
        <rFont val="Arial"/>
        <family val="2"/>
      </rPr>
      <t>.</t>
    </r>
  </si>
  <si>
    <t>Acumulado</t>
  </si>
  <si>
    <r>
      <rPr>
        <b/>
        <sz val="10"/>
        <rFont val="Arial"/>
        <family val="2"/>
      </rPr>
      <t>a. Avance acumulado del indicador de la acción:</t>
    </r>
    <r>
      <rPr>
        <sz val="10"/>
        <rFont val="Arial"/>
        <family val="2"/>
      </rPr>
      <t xml:space="preserve">
- El avance acumulado del indicador de la acción debe estar expresado en las unidas en las cuales fue formulado el indicador correspondiente, en términos porcentuales o valores absolutos. 
- El porcentaje de avance acumulado del indicador de la acción, se calcula con la siguiente fórmula: 
</t>
    </r>
    <r>
      <rPr>
        <b/>
        <sz val="10"/>
        <color rgb="FFC00000"/>
        <rFont val="Arial"/>
        <family val="2"/>
      </rPr>
      <t xml:space="preserve">Porcentaje de avance acumulado del indicador = (avance acumulado del indicador de la acción Ni en el corte N/ meta del indicador de la acción Ni para el año del corte).
</t>
    </r>
    <r>
      <rPr>
        <sz val="10"/>
        <color rgb="FFC00000"/>
        <rFont val="Arial"/>
        <family val="2"/>
      </rPr>
      <t xml:space="preserve">
</t>
    </r>
    <r>
      <rPr>
        <sz val="10"/>
        <rFont val="Arial"/>
        <family val="2"/>
      </rPr>
      <t xml:space="preserve">Tenga en cuenta que el avance acumulado del indicador se calcula con respecto a cada una de las metas anuales (acumuladas) establecidas.
</t>
    </r>
    <r>
      <rPr>
        <b/>
        <sz val="10"/>
        <color rgb="FFC00000"/>
        <rFont val="Arial"/>
        <family val="2"/>
      </rPr>
      <t xml:space="preserve">
</t>
    </r>
    <r>
      <rPr>
        <sz val="10"/>
        <rFont val="Arial"/>
        <family val="2"/>
      </rPr>
      <t>- Elimine o adicione columnas y filas conforme al número de objetivos, acciones y cortes de seguimiento. Asegúrese de aplicar y copiar correctamente las fórmulas de cálculo descritas.</t>
    </r>
  </si>
  <si>
    <t>% de avance metas anuales</t>
  </si>
  <si>
    <t>% de avance metas finales</t>
  </si>
  <si>
    <t xml:space="preserve">Avance </t>
  </si>
  <si>
    <t>% de cumplimiento de los objetivos con respecto a metas anuales</t>
  </si>
  <si>
    <t>% de cumplimiento de los objetivos con respecto a metas finales</t>
  </si>
  <si>
    <r>
      <rPr>
        <b/>
        <sz val="10"/>
        <rFont val="Arial"/>
        <family val="2"/>
      </rPr>
      <t>b. Acciones:</t>
    </r>
    <r>
      <rPr>
        <sz val="10"/>
        <rFont val="Arial"/>
        <family val="2"/>
      </rPr>
      <t xml:space="preserve"> Cada objetivo específico debe tener acciones asociadas para su cumplimiento y deben ir acompañadas de </t>
    </r>
    <r>
      <rPr>
        <b/>
        <sz val="10"/>
        <color rgb="FFC00000"/>
        <rFont val="Arial"/>
        <family val="2"/>
      </rPr>
      <t>un verbo</t>
    </r>
    <r>
      <rPr>
        <sz val="10"/>
        <rFont val="Arial"/>
        <family val="2"/>
      </rPr>
      <t>. Las acciones deben escribirse de la siguiente forma:
1.1 Elaborar... 
En este caso, la numeración 1.1 indica que la acción es la número 1 y corresponde al objetivo 1. Todas las acciones deben ser numeradas siguiendo la secuencia descrita.</t>
    </r>
    <r>
      <rPr>
        <sz val="10"/>
        <rFont val="Arial"/>
        <family val="2"/>
      </rPr>
      <t xml:space="preserve">
Defina la ponderación de las acciones de acuerdo a su nivel de importancia dentro del cumplimiento del objetivo específico relacionado. Tenga en cuenta, que la ponderación debe estar expresada en términos porcentuales y</t>
    </r>
    <r>
      <rPr>
        <sz val="10"/>
        <color rgb="FFC00000"/>
        <rFont val="Arial"/>
        <family val="2"/>
      </rPr>
      <t xml:space="preserve"> </t>
    </r>
    <r>
      <rPr>
        <b/>
        <sz val="10"/>
        <color rgb="FFC00000"/>
        <rFont val="Arial"/>
        <family val="2"/>
      </rPr>
      <t>la suma de las ponderaciones de las acciones de un objetivo específico dado debe ser igual a la ponderación de dicho objetivo. Adicionalmente, la suma total de la ponderación de las acciones debe ser igual a 100%.</t>
    </r>
  </si>
  <si>
    <t>PGN-propios</t>
  </si>
  <si>
    <t xml:space="preserve">PGN-nación </t>
  </si>
  <si>
    <t>PGN-nación- funcionamiento</t>
  </si>
  <si>
    <t xml:space="preserve">PGN-propios- funcionamiento </t>
  </si>
  <si>
    <t>SGR</t>
  </si>
  <si>
    <t>SGP</t>
  </si>
  <si>
    <t>Otros</t>
  </si>
  <si>
    <t>DDDR</t>
  </si>
  <si>
    <t>Dirección de Descentralización y Desarrollo Regional</t>
  </si>
  <si>
    <t>Subdirección de Descentralización y Fortalecimiento Fiscal</t>
  </si>
  <si>
    <t>Subdirección de Ordenamiento y Desarrollo Territorial</t>
  </si>
  <si>
    <t>Subdirección de Fortalecimiento Institucional Territorial</t>
  </si>
  <si>
    <t>DSGR</t>
  </si>
  <si>
    <t>Dirección del Sistema General de Regalías</t>
  </si>
  <si>
    <t>DADS</t>
  </si>
  <si>
    <t>Dirección de Ambiente y Desarrollo Sostenible</t>
  </si>
  <si>
    <t>Subdirección de Gestión Ambiental</t>
  </si>
  <si>
    <t>Subdirección de Gestión del Riesgo de Desastres y Cambio Climático</t>
  </si>
  <si>
    <t>Subdirección de Movilidad y Transporte Urbano</t>
  </si>
  <si>
    <t>Subdirección de Empleo y Seguridad Social</t>
  </si>
  <si>
    <t>Subdirección de Género</t>
  </si>
  <si>
    <t>Subdirección de Comercialización y Financiamiento Agropecuario Rural</t>
  </si>
  <si>
    <t>DIDE</t>
  </si>
  <si>
    <t xml:space="preserve">Dirección de Innovación y Desarrollo Empresarial </t>
  </si>
  <si>
    <t>Subdirección de Productvidad, Internacionalización y Competencia</t>
  </si>
  <si>
    <t>SGT</t>
  </si>
  <si>
    <t>Subdirección General Territorial</t>
  </si>
  <si>
    <t>SGS</t>
  </si>
  <si>
    <t>Subdirección General Sectorial</t>
  </si>
  <si>
    <t xml:space="preserve">Subdirección General Sectorial </t>
  </si>
  <si>
    <t>DDD</t>
  </si>
  <si>
    <t>Direccion de Desarrollo Digital</t>
  </si>
  <si>
    <t>Dirección de Desarrollo Digital</t>
  </si>
  <si>
    <t>Subdirección de Prospectiva Digital</t>
  </si>
  <si>
    <t>Reducción acumulada</t>
  </si>
  <si>
    <r>
      <rPr>
        <b/>
        <sz val="10"/>
        <rFont val="Arial"/>
        <family val="2"/>
      </rPr>
      <t>f. Indicadores de cumplimiento</t>
    </r>
    <r>
      <rPr>
        <sz val="10"/>
        <rFont val="Arial"/>
        <family val="2"/>
      </rPr>
      <t xml:space="preserve">: Para esta sección tenga en cuenta los siguientes pasos:
- Seleccione el tipo de indicador de acuerdo a la lista desplegable que aparece en la columna denominada "Tipo". 
- Indique el nombre del indicador que permite hacer seguimiento a la acción. Se aconseja que en el indicador se añada el verbo en participio de la acción (ejemplo: casas construidas, capacitaciones realizadas). No se recomienda el uso de mediciones binarias, cuando la meta sea cumplir con un elemento (un documento elaborado, un libro publicado, un diagnóstico realizado...), se recomienda que el indicador se formule como "Porcentaje de avance" (ejemplo: Porcentaje de avance de la elaboración y publicación del libro sobre la historia del municipio de Armero.). Evite escribir símbolos como "%", escriba las palabras completas (porcentaje).
- Indique la fórmula de cálculo del indicador. Recuerde que debe haber perfecta coherencia entre el indicador, la fórmula de cálculo y las unidades de las metas. 
Cuando la meta sea cumplir con un elemento se recomienda que la fórmula de cálculo se escriba como la sumatoria del porcentaje de avance según los hitos propuestos. Ejemplo: 
Sumatoria del porcentaje de avance de la elaboración y publicación del libro
(Espacio entre la fórmula principal e hitos)
Hito 1. Elaboración de 3 de 6 capítulos del libro=10%
Hito 2. Elaboración de 6 de 6 capítulos del libro=50%
Hito 3. Aprobación de la versión final del libro=35%
Hito 4. Publicación del libro en librerías=5%)
</t>
    </r>
    <r>
      <rPr>
        <sz val="10"/>
        <rFont val="Arial"/>
        <family val="2"/>
      </rPr>
      <t>- Indique la forma de acumulación entre flujo, acumulado, reducción y reducción acumulada. El indicador será de flujo si busca medir los logros en aquellas actividades que se repiten en el tiempo de duración de la acción sin que los resultados de un año afecten los del año anterior. El indicador será acumulado si busca medir el resultado obtenido en un año determinado, incluyendo el resultado de años anteriores. El indicador será de reducción si busca medir los esfuerzos por disminuir un valor que se tiene a un año determinado. El indicador será de reducción acumulada si busca disminuir un valor que se tiene a un año determinado incluyendo el resultado de años anteriores. Para ver más detalles de cómo determinar la forma de acumulación de los indicadores por favor diríjase a la "Guía metodológica para el seguimiento y la evaluación a políticas públicas" (https://colaboracion.dnp.gov.co/CDT/Sinergia/Documentos/Cartilla%20Guia%20para%20Seguimiento%20y%20Evaluaci%C3%B3n%20Ago%2013.pdf)</t>
    </r>
    <r>
      <rPr>
        <sz val="10"/>
        <color theme="9"/>
        <rFont val="Arial"/>
        <family val="2"/>
      </rPr>
      <t xml:space="preserve">
</t>
    </r>
    <r>
      <rPr>
        <sz val="10"/>
        <rFont val="Arial"/>
        <family val="2"/>
      </rPr>
      <t xml:space="preserve">
- Indique el valor y el año de la línea base de los indicadores que cuenten con dicha información. El valor de la línea base debe estar expresado en la misma unidad de la meta y ser congruente con el nombre del indicador y su respectiva fórmula de cálculo. 
- Indique las metas anuales del indicador -de acuerdo a su periodo de ejecución- solo en términos numéricos (porcentajes o valores absolutos); no escriba palabras. Registre las metas de forma acumulada cuando haya lugar. </t>
    </r>
    <r>
      <rPr>
        <sz val="10"/>
        <color rgb="FFFF0000"/>
        <rFont val="Arial"/>
        <family val="2"/>
      </rPr>
      <t>En los casos en los que el indicador cuente con línea de base en valores absolutos, por favor adicione este valor a las metas definidas.</t>
    </r>
    <r>
      <rPr>
        <sz val="10"/>
        <rFont val="Arial"/>
        <family val="2"/>
      </rPr>
      <t xml:space="preserve">
- </t>
    </r>
    <r>
      <rPr>
        <b/>
        <sz val="10"/>
        <color rgb="FFC00000"/>
        <rFont val="Arial"/>
        <family val="2"/>
      </rPr>
      <t>No formule varios indicadores para una sola acción</t>
    </r>
    <r>
      <rPr>
        <sz val="10"/>
        <rFont val="Arial"/>
        <family val="2"/>
      </rPr>
      <t>. Cada acción debe tener asociado un indicador de seguimiento, evite agrupaciones de indicadores.</t>
    </r>
  </si>
  <si>
    <r>
      <rPr>
        <b/>
        <sz val="10"/>
        <rFont val="Arial"/>
        <family val="2"/>
      </rPr>
      <t xml:space="preserve">c. Porcentaje de cumplimiento acumulado de los objetivos:
</t>
    </r>
    <r>
      <rPr>
        <sz val="10"/>
        <rFont val="Arial"/>
        <family val="2"/>
      </rPr>
      <t xml:space="preserve">
- El avance del cumplimiento de los objetivos específicos del documento CONPES tiene la siguiente fórmula: 
</t>
    </r>
    <r>
      <rPr>
        <b/>
        <sz val="10"/>
        <color rgb="FFC00000"/>
        <rFont val="Arial"/>
        <family val="2"/>
      </rPr>
      <t xml:space="preserve">Porcentaje de avance de cumplimiento del objetivo J en el corte N = [(Porcentaje de avance de la acción 1 del objetivo J en el corte N)*(ponderación acción 1 del objetivo J) +..+  (Porcentaje de avance de la acción Ni del objetivo J en el corte N)* (ponderación acción Ni del objetivo J) / (Importancia relativa del objetivo J)*100% ]. Esto se logra hacer de manera más expedita con la función de Excel SUMAPRODUCTO de manera que se escogen las dos columnas, de ponderación y avance porcentual y la función hace el cálculo descrito anteriormente. </t>
    </r>
    <r>
      <rPr>
        <b/>
        <sz val="10"/>
        <color theme="9"/>
        <rFont val="Arial"/>
        <family val="2"/>
      </rPr>
      <t xml:space="preserve">
</t>
    </r>
    <r>
      <rPr>
        <b/>
        <sz val="10"/>
        <color rgb="FFC00000"/>
        <rFont val="Arial"/>
        <family val="2"/>
      </rPr>
      <t xml:space="preserve">
</t>
    </r>
    <r>
      <rPr>
        <sz val="10"/>
        <rFont val="Arial"/>
        <family val="2"/>
      </rPr>
      <t xml:space="preserve">- Asegúrese de aplicar la fórmula correctamente, incluyendo los valores de los porcentajes de avance y de las ponderaciones de las acciones que componen cada objetivo específico.
- Actualice el cálculo de la fórmula conforme al : 
i) Número de acciones de cada objetivo (adición de filas);
ii) Corte evaluado de seguimiento, ya que la fórmula está indicando el avance del objetivo 1 para el corte No.1. Es decir, que a medida que se reporta la información de los cortes de seguimiento establecidos en el documento CONPES, la fórmula debe actualizarse con los porcentajes de avance acumulado de las acciones correspondientes al corte que se esté analizando. Por ejemplo, si se quiere calcular el porcentaje acumulado de cumplimiento de avance del objetivo 2 para el corte No. 2 la fórmula es la siguiente:
</t>
    </r>
    <r>
      <rPr>
        <b/>
        <sz val="10"/>
        <color rgb="FFC00000"/>
        <rFont val="Arial"/>
        <family val="2"/>
      </rPr>
      <t>Porcentaje de avance de cumplimiento objetivo 2 en el corte 2 =  [(% de avance de la acción 2.1 en el corte 2)* (ponderación acción 2.1) +..+  (% de avance de la acción 2i en el corte 2) * (ponderación acción 2i) / (Importancia relativa del objetivo 2)*100%]. Con la función de Excel señalada arriba, se tendrá: SUMAPRODUCTO (Columna de ponderaciones de las acciones del objetivo 2; columna de avances porcentuales de las acciones del objetivo 2).</t>
    </r>
    <r>
      <rPr>
        <sz val="10"/>
        <rFont val="Arial"/>
        <family val="2"/>
      </rPr>
      <t xml:space="preserve">
- El avance del cumplimiento del objetivo general del documento CONPES, corresponde a la sumatoria de los porcentajes de avance de los objetivos específicos.</t>
    </r>
  </si>
  <si>
    <r>
      <rPr>
        <b/>
        <sz val="10"/>
        <rFont val="Arial"/>
        <family val="2"/>
      </rPr>
      <t>h. Recursos asignados para las acciones:</t>
    </r>
    <r>
      <rPr>
        <sz val="10"/>
        <rFont val="Arial"/>
        <family val="2"/>
      </rPr>
      <t xml:space="preserve"> Indique los recursos asignados en millones de pesos y sus fuentes para cada vigencia. Puede haber distintos recursos y fuentes para una misma acción. Totalice los recursos por acción y por vigencia. En los casos en los que no pueda determinar los costos, deje la celda vacía, pero por favor especifique con claridad su fuente. Los recursos deben estar en pesos del año de la aprobación del documento.</t>
    </r>
  </si>
  <si>
    <t xml:space="preserve">“Dando cumplimiento a lo dispuesto en la Ley 1581 de 2012, "Por el cual se dictan disposiciones generales para la protección de datos personales" y de conformidad con lo señalado en el Decreto 1377 de 2013, con el diligenciamiento de este formulario manifiesto que he sido informado por el Departamento Nacional de Planeación en adelante el DNP de lo mencionado en el siguiente enlace https://www.dnp.gov.co/atencion-al-ciudadano/Paginas/Finalidades-Bases-de-Datos-Personales.aspx” </t>
  </si>
  <si>
    <t>Meta
2021</t>
  </si>
  <si>
    <t>Meta
2022</t>
  </si>
  <si>
    <t>Meta
2023</t>
  </si>
  <si>
    <t>Meta
2024</t>
  </si>
  <si>
    <t>Meta
2025</t>
  </si>
  <si>
    <t>Meta
2026</t>
  </si>
  <si>
    <t>Costo
2021</t>
  </si>
  <si>
    <t>Costo
2022</t>
  </si>
  <si>
    <t>Costo
2023</t>
  </si>
  <si>
    <t>Costo
2024</t>
  </si>
  <si>
    <t>Costo
2025</t>
  </si>
  <si>
    <t>Costo
2026</t>
  </si>
  <si>
    <t>Diferencia entre el total de recursos asignados a las acciones y el costo total de las acciones (1)</t>
  </si>
  <si>
    <t>Corte No. 01:
06/2021</t>
  </si>
  <si>
    <t>Corte No. 02:
12/2021</t>
  </si>
  <si>
    <t>Objetivo 1: Detener y mitigar el incremento de la pobreza y vulnerabilidad económica de los hogares en el marco de la emergencia por COVID-19.</t>
  </si>
  <si>
    <t>Objetivo 2: Mitigar la desacumulación de capital humano acentuada por la pandemia del COVID-19.</t>
  </si>
  <si>
    <t xml:space="preserve">Objetivo 4: Consolidar las capacidades institucionales requeridas para el óptimo desarrollo del proceso de reactivación, con el respaldo y confianza de la ciudadanía. </t>
  </si>
  <si>
    <t>Ministerio de Agricultura y Desarrollo Rural</t>
  </si>
  <si>
    <t>Dirección de Formación Profesional</t>
  </si>
  <si>
    <t>Ministerio de Vivienda, Ciudad y Territorio</t>
  </si>
  <si>
    <t>Dirección de Gobierno Digital</t>
  </si>
  <si>
    <t>Juan Carlos Noriega Silva</t>
  </si>
  <si>
    <t>jnoriega@mintic.gov.co</t>
  </si>
  <si>
    <t>Departamento Administrativo de la Función Pública</t>
  </si>
  <si>
    <t>Dirección de Participación, Transparencia y Servicio al Ciudadano</t>
  </si>
  <si>
    <t>Fernando Segura Restrepo</t>
  </si>
  <si>
    <t>fsegura@funcionpublica.gov.co</t>
  </si>
  <si>
    <t>Departamento Nacional de Planeación</t>
  </si>
  <si>
    <t>Roberto Nuñez</t>
  </si>
  <si>
    <t>rnunez@dnp.gov.co</t>
  </si>
  <si>
    <t>alavlia@dnp.gov.co</t>
  </si>
  <si>
    <t xml:space="preserve">Departamento Nacional de Planeación </t>
  </si>
  <si>
    <t>Omar Rangel</t>
  </si>
  <si>
    <t>omrangel@dnp.gov.co</t>
  </si>
  <si>
    <t>Lina María Valencia</t>
  </si>
  <si>
    <t>lvalencia@dnp.gov.co</t>
  </si>
  <si>
    <t>Carolina Díaz</t>
  </si>
  <si>
    <t>cardiaz@dnp.gov.co</t>
  </si>
  <si>
    <t>Dirección de Desarrollo Organizacional</t>
  </si>
  <si>
    <t>Hugo Armando Pérez</t>
  </si>
  <si>
    <t>hperez@funcionpublica.gov.co</t>
  </si>
  <si>
    <t>Dirección de Seguridad Ciudadana</t>
  </si>
  <si>
    <t>Mayor Edwin Javier Olarte</t>
  </si>
  <si>
    <t>disec.arpecjefat@policia.gov.co</t>
  </si>
  <si>
    <t>Dirección de Investigación Criminal e INTERPOL</t>
  </si>
  <si>
    <t>Mayor Flor Mariela Rodríguez Ariza</t>
  </si>
  <si>
    <t>Policía Nacional</t>
  </si>
  <si>
    <t>Consejo Superior de la Judicatura</t>
  </si>
  <si>
    <t>Dirección de Desarrollo social</t>
  </si>
  <si>
    <t>Germán Briceño</t>
  </si>
  <si>
    <t>gbriceno@dnp.gov.co</t>
  </si>
  <si>
    <t>Dirección de inversiones en vivienda de interés social</t>
  </si>
  <si>
    <t>jdiaz@minvivienda.gov.co</t>
  </si>
  <si>
    <t>Sumatoria del número de hogares con subsidios asignado para mejoramiento de vivienda urbana</t>
  </si>
  <si>
    <t>Dirección de vivienda Rural</t>
  </si>
  <si>
    <t>Jorge Antonio Cuenca Osorio</t>
  </si>
  <si>
    <t>jcuenca@minvivienda.gov.co</t>
  </si>
  <si>
    <t>Sumatoria del número de hogares con subsidios asignado para mejoramiento de vivienda rural</t>
  </si>
  <si>
    <t>Dirección de Comercialización</t>
  </si>
  <si>
    <t>Chester Adolfo Galeano</t>
  </si>
  <si>
    <t>galenob@colpensiones.gov.co</t>
  </si>
  <si>
    <t>Consejería Presidencial para la Niñez y la Adolescencia</t>
  </si>
  <si>
    <t>Carolina Salgado</t>
  </si>
  <si>
    <t>carolinasalgado@presidencia.gov.co</t>
  </si>
  <si>
    <t>Ministerio de Educación Nacional</t>
  </si>
  <si>
    <t>Ministerio de Salud y Protección Social</t>
  </si>
  <si>
    <t>mcastroh@minsalud.gov.co</t>
  </si>
  <si>
    <t xml:space="preserve">Sumatoria de alianzas desarrolladas anualmente en el marco de la Gran Alianza por la Nutrición </t>
  </si>
  <si>
    <t>Instituto Colombiano de Bienestar Familiar</t>
  </si>
  <si>
    <t xml:space="preserve">Dirección de Planeación y Control de Gestión </t>
  </si>
  <si>
    <t xml:space="preserve">Amanda Castellanos </t>
  </si>
  <si>
    <t>amanda.castellanos@icbf.gov.co</t>
  </si>
  <si>
    <t>Carolina Suárez</t>
  </si>
  <si>
    <t>lsuarez@dnp.gov.co</t>
  </si>
  <si>
    <t>nbautista@minsalud.gov.co</t>
  </si>
  <si>
    <t>Nubia Esperanza Bautista Bautista</t>
  </si>
  <si>
    <t>Subdirección de Enfermedades Transmisibles</t>
  </si>
  <si>
    <t>Claudia Milena Cuellar</t>
  </si>
  <si>
    <t>ccuellar@minsalud.gov.co</t>
  </si>
  <si>
    <t>Dirección de Generación del Conocimiento</t>
  </si>
  <si>
    <t>juan.puente@minhacienda.gov.co</t>
  </si>
  <si>
    <t>Porcentaje desembolsos realizados sobre de las vacunas negociadas de acuerdo con las disposiciones del gobierno nacional.</t>
  </si>
  <si>
    <t> </t>
  </si>
  <si>
    <t xml:space="preserve">Ministerio de Educación Nacional </t>
  </si>
  <si>
    <t>Servicio Nacional de Aprendizaje</t>
  </si>
  <si>
    <t>Cindi Marcela Riaño</t>
  </si>
  <si>
    <t>cmriano@sena.edu.co</t>
  </si>
  <si>
    <t>Claudia Rojas</t>
  </si>
  <si>
    <t>crojasr@sena.edu.co</t>
  </si>
  <si>
    <t>Santiago Rivera</t>
  </si>
  <si>
    <t>sriverat@sena.edu.co</t>
  </si>
  <si>
    <t>Departamento Nacional de Planeación; Departamento Administrativo para la Prosperidad Social</t>
  </si>
  <si>
    <t>Dirección de Desarrollo social; Oficina Asesora de Planeación</t>
  </si>
  <si>
    <t>Germán Briceño; Laura Montoya</t>
  </si>
  <si>
    <t>gbriceno@dnp.gov.co; laura.montoya@prosperidadsocial.gov.co</t>
  </si>
  <si>
    <t>Administradora Colombiana de Pensiones</t>
  </si>
  <si>
    <t>Departamento Administrativo de la Presidencia de la República</t>
  </si>
  <si>
    <t>dcalderonn@invima.gov.co</t>
  </si>
  <si>
    <t>Ministerio de Educación Nacional; Ministerio de Salud y Protección Social</t>
  </si>
  <si>
    <t>(Número de entidades con proyectos de impacto regional para la reactivación susceptibles de ser financiados con recursos de regalías atendidas por la asistencia técnica del DNP / Número de entidades con proyectos de impacto regional para la reactivación susceptibles de ser financiados con recursos de regalías que solicitan asistencia técnica al DNP)*100</t>
  </si>
  <si>
    <t>Unidad Administrativa Especial de Gestión de Restitución de Tierras Despojadas</t>
  </si>
  <si>
    <t>Sumatoria del número de jóvenes y mujeres rurales beneficiados de mecanismos y acciones de generación de ingresos</t>
  </si>
  <si>
    <t xml:space="preserve">Departamento Administrativo para la Prosperidad Social </t>
  </si>
  <si>
    <t>Departamento Administrativo para la Prosperidad Social</t>
  </si>
  <si>
    <t>Dirección de primera infancia</t>
  </si>
  <si>
    <t>Jaime Vizcaino</t>
  </si>
  <si>
    <t xml:space="preserve">Producto </t>
  </si>
  <si>
    <t>Jacqueline Garavito Mariño</t>
  </si>
  <si>
    <t>jgaravito@mineducacion.gov.co</t>
  </si>
  <si>
    <t>Dirección de Fomento de la Educación Superior; Dirección de Productividad y Competitividad; Dirección de Movilidad y Formación para el Trabajo</t>
  </si>
  <si>
    <t>cguzmanr@mineducacion.gov.co; carevalop@mincit.gov.co; aaraujo@mintrabajo.gov.co</t>
  </si>
  <si>
    <t>Porcentaje de avance en el desarrollo de una estrategia para el fomento de la innovación educativa y transformación digital en la educación superior que permita fortalecer la modalidad presencial asistida por TIC y que fomente la modalidad virtual a través de un trabajo colaborativo entre las IES y aliados estratégicos.</t>
  </si>
  <si>
    <t>Dirección de Fomento de la Educación Superior; Jefe oficina de planeación</t>
  </si>
  <si>
    <t>cguzmanr@mineducacion.gov.co; dojeda@mintic.gov.co</t>
  </si>
  <si>
    <t xml:space="preserve">Dirección de Formación profesional Integral </t>
  </si>
  <si>
    <t>Dirección de Desarrollo Social</t>
  </si>
  <si>
    <t>Laura Pabón</t>
  </si>
  <si>
    <t>lpabon@dnp.gov.co</t>
  </si>
  <si>
    <t>Ministerio de Salud y Protección Social; Departamento Nacional de Planeación</t>
  </si>
  <si>
    <t>Julián Alfredo Fernández Niño; Carolina Suárez Vargas</t>
  </si>
  <si>
    <t>jfernandezn@minsalud.gov.co; lsuarez@dnp.gov.co</t>
  </si>
  <si>
    <t xml:space="preserve">Clara Beatriz Ocampo Durán </t>
  </si>
  <si>
    <t>cbocampo@minciencias.gov.co</t>
  </si>
  <si>
    <t>Grupo de comunicaciones</t>
  </si>
  <si>
    <t>Ricardo Ángel Urquijo</t>
  </si>
  <si>
    <t>rangel@minsalud.gov.co</t>
  </si>
  <si>
    <t>(Número de entidades territoriales que hace uso del marcador Covid-19 en el Manual de Oferta Institucional (MOI) / Número total de entidades territoriales [1102]) * 100</t>
  </si>
  <si>
    <t>Dirección de Vigilancia de las Regalías</t>
  </si>
  <si>
    <t>(Número de proyectos de inversión financiados con recursos de regalías orientados a la reactivación económica con acciones de seguimiento articuladas entre DNP y órganos de control / Número de proyectos de inversión financiados con recursos de regalías orientados a la reactivación económica)*100</t>
  </si>
  <si>
    <t>(Número de entidades territoriales que reciben asistencia técnica para el fortalecimiento de sus ingresos y el manejo más eficiente de sus finanzas territoriales / Número total de entidades territoriales [1102])*100</t>
  </si>
  <si>
    <t>Dirección de Sistema General de Regalías</t>
  </si>
  <si>
    <t>Subdirección de Gestión de Riesgo de Desastre y Cambio Climático</t>
  </si>
  <si>
    <t>dijin.oac@policia.gov.co</t>
  </si>
  <si>
    <t>(Número de entidades territoriales con inadecuado desempeño en el IGPR o que no han tenido medición atendidas por la asistencia técnica del DNP en todo el ciclo de los proyectos orientados a la reactivación / Número de entidades territoriales con inadecuado desempeño en el IGPR o que no han tenido medición que solicitan asistencia técnica del DNP en todo el ciclo de los proyectos orientados a la reactivación)*100​</t>
  </si>
  <si>
    <t>Dirección de Transferencias Monetarias</t>
  </si>
  <si>
    <t>Edgar Picón</t>
  </si>
  <si>
    <t xml:space="preserve"> edgar.picon@prosperidadsocial.gov.co</t>
  </si>
  <si>
    <t>Departamento Administrativo de la Presidencia de la República; Departamento Nacional de Planeación</t>
  </si>
  <si>
    <t>Lucas Sebastián Gómez García; Lina María Valencia Ordóñez</t>
  </si>
  <si>
    <t>lucasgomez@presidencia.gov.co; lvalencia@dnp.gov.co</t>
  </si>
  <si>
    <t>Alfonso Celedón</t>
  </si>
  <si>
    <t>alfonso.celedon@minagricultura.gov.co</t>
  </si>
  <si>
    <t>Oficina de Tecnologías de la Información y las Telecomunicaciones</t>
  </si>
  <si>
    <t>(Número de solicitudes de restitución demandadas mediante el mecanismo de Demanda Electrónica en la vigencia / Número de solicitudes de restitución demandadas en la vigencia) * 100</t>
  </si>
  <si>
    <t>juan.giraldo@prosperidadsocial.gov.co</t>
  </si>
  <si>
    <t>Subdirección General para la Superación de la Pobreza</t>
  </si>
  <si>
    <t>Juan Camilo Giraldo Zuluaga</t>
  </si>
  <si>
    <t>(Sumatoria de programas con acciones de apoyo y acompañamiento a las familias participantes para mitigar la desacumulación de capital humano acentuada por la pandemia / Total de los programas con acompañamiento familiar de Prosperidad Social) * 100</t>
  </si>
  <si>
    <t>Dirección de Promoción y Prevención</t>
  </si>
  <si>
    <t>ecadena@minsalud.gov.co</t>
  </si>
  <si>
    <t>Despacho del Director del DAPRE-Gerencia de Frontera; Dirección de Justicia, Seguridad y Gobierno</t>
  </si>
  <si>
    <t>Carolina Guzmán; Diego Luis Ojeda León</t>
  </si>
  <si>
    <t>Dirección de Empleo y Trabajo</t>
  </si>
  <si>
    <t>Ministerio de Salud y Protección Social; Comisión Intersectorial de Salud Pública</t>
  </si>
  <si>
    <t>Subdirección de Enfermedades no Transmisibles</t>
  </si>
  <si>
    <t>Ministerio de Tecnologías de la Información y las Comunicaciones</t>
  </si>
  <si>
    <t>Subdirección de salud nutricional, alimentos y bebidas</t>
  </si>
  <si>
    <t>Ministerio de Comercio, Industria y Turismo</t>
  </si>
  <si>
    <t>Iván Mauricio Durán Pabón</t>
  </si>
  <si>
    <t>ivduran@dnp.gov.co</t>
  </si>
  <si>
    <t>Ministerio de Tecnologías de la Información y las Comunicaciones; Departamento Administrativo de la Presidencia de la República; Departamento Nacional de Planeación</t>
  </si>
  <si>
    <t xml:space="preserve">Dirección de Gobierno Digital; Consejería Presidencial para Asuntos Económicos y Transformación Digital; Dirección de Desarrollo Digital
</t>
  </si>
  <si>
    <t>Aura María Cifuentes Gallo; Víctor Manuel Muñoz Rodríguez; Iván Mauricio Durán Pabón</t>
  </si>
  <si>
    <t>amcifuentes@mintic.gov.co; victormunoz@presidencia.gov.co; ivduran@dnp.gov.co</t>
  </si>
  <si>
    <t>Departamento Administrativo de la Presidencia de la República; Ministerio de Tecnologías de la Información y las Comunicaciones; Departamento Nacional de Planeación</t>
  </si>
  <si>
    <t>Consejería Presidencial para Asuntos Económicos y Transformación Digital; Dirección de Gobierno Digital; Dirección de Desarrollo Digital</t>
  </si>
  <si>
    <t>Víctor Manuel Muñoz Rodríguez; Aura María Cifuentes Gallo; Iván Mauricio Durán Pabón</t>
  </si>
  <si>
    <t>victormunoz@presidencia.gov.co; amcifuentes@mintic.gov.co; ivduran@dnp.gov.co</t>
  </si>
  <si>
    <t>Sí, 5.5</t>
  </si>
  <si>
    <t>Ministerio de Tecnologías de la Información y las Comunicaciones; Departamento Nacional de Planeación</t>
  </si>
  <si>
    <t>Oficina Internacional; Subdirección de Crédito, Cooperación y Asuntos Internacionales</t>
  </si>
  <si>
    <t>Elisa Mercedes Fuentes Mejía; Natalia Bargans Ballesteros</t>
  </si>
  <si>
    <t>efuentes@mintic.gov.co; nbargans@dnp.gov.co​</t>
  </si>
  <si>
    <t/>
  </si>
  <si>
    <t>Sumatoria de mesas de seguimiento departamental al Plan de Trabajo Contra la Desnutrición Ni1+ conformadas o acompañadas para el fortalecimiento en la articulación intersectorial
Nota: El proceso de conformación o acompañamiento para el fortalecimiento en la articulación intersectorial de las mesas de seguimiento se entiende como:
1) Realizar fortalecimiento intersectorial a los territorios y evaluar la continuidad o priorización en el plan contra la desnutrición, de acuerdo al comportamiento del evento de desnutrición aguda moderada y severa en menores  de cinco años basados en la fuente SIVIGILA evento 113. 
2) Asistencia técnica intersectorial a los territorios que no hacen parte del plan contra la desnutrición para el fortalecimiento de capacidades en la prevención y tratamiento de la desnutrición aguda moderada y severa en niños y niñas menores de cinco años.</t>
  </si>
  <si>
    <t>Dirección de Fomento de la Educación Superior</t>
  </si>
  <si>
    <t>cguzmanr@mineducacion.gov.co</t>
  </si>
  <si>
    <t>Dirección de Fomento de la Educación Superior; Gestora de CTI; Dirección de Productividad y Competitividad</t>
  </si>
  <si>
    <t>Oficina TIC</t>
  </si>
  <si>
    <t>Weimar Pazos Enciso</t>
  </si>
  <si>
    <t>wpazos@minsalud.gov.co</t>
  </si>
  <si>
    <t>Porcentaje de avance en el diseño, desarrollo e implementación del Sistema de Información de Incapacidades.</t>
  </si>
  <si>
    <t>Ministerio de Hacienda y Crédito Público</t>
  </si>
  <si>
    <t xml:space="preserve">Dirección General de Política Macroeconómica </t>
  </si>
  <si>
    <t xml:space="preserve">Jesús Antonio Bejarano </t>
  </si>
  <si>
    <t>jbejaran@minhacienda.gov.co</t>
  </si>
  <si>
    <t>Ministerio del Trabajo; Ministerio de Salud y Protección Social; Ministerio de Comercio, Industria y Turismo; Departamento Nacional de Planeación; Ministerio de Agricultura y Desarrollo Rural; Departamento Administrativo de la Presidencia de la República</t>
  </si>
  <si>
    <t>magudelov@mintrabajo.gov.co; lgmorales@minsalud.gov.co; sacero@mincit.gov.co; lpabon@dnp.gov.co; sergio.ramirez@minagricultura.gov.co; claraparra@presidencia.gov.co</t>
  </si>
  <si>
    <t>Ministerio del Trabajo;
Ministerio de Agricultura y Desarrollo Rural</t>
  </si>
  <si>
    <t>Dirección Generación y Protección del Empleo y Subsidio Familiar;  Dirección de Capacidades Productivas y Generación de Ingresos</t>
  </si>
  <si>
    <t>magudelov@mintrabajo.gov.co; sergio.ramirez@minagricultura.gov.co</t>
  </si>
  <si>
    <t>Agencia Nacional de Contratación Pública -Colombia Compra Eficiente</t>
  </si>
  <si>
    <t>Subdirección de Estudios de Mercado y Abastecimiento Estratégico</t>
  </si>
  <si>
    <t>Catalina Pimienta</t>
  </si>
  <si>
    <t>catalina.pimienta@colombiacompra.gov.co</t>
  </si>
  <si>
    <t>Subdirección de Negocios</t>
  </si>
  <si>
    <t>Andrés Mancipe</t>
  </si>
  <si>
    <t>andres.mancipe@colombiacompra.gov.co</t>
  </si>
  <si>
    <t>PGN-nación</t>
  </si>
  <si>
    <t>Superintendencia de Sociedades</t>
  </si>
  <si>
    <t>Delegatura de Procedimientos de Insolvencia</t>
  </si>
  <si>
    <t>Susana Hidvegi</t>
  </si>
  <si>
    <t>SHidvegi@supersociedades.gov.co</t>
  </si>
  <si>
    <t>3.9 Diseñar e implementar una estrategia de relacionamiento alrededor de los territorios que promueva la coordinación nación territorio y contribuya a la generación de condiciones favorables y armónicas para la entrada de los proyectos del sector minero energético.</t>
  </si>
  <si>
    <t>Ministerio de Minas y Energía</t>
  </si>
  <si>
    <t xml:space="preserve">Jefe Oficina Asuntos Ambientales y Sociales </t>
  </si>
  <si>
    <t>mpmoreno@minenergia.gov.co</t>
  </si>
  <si>
    <t xml:space="preserve">Ministerio del Interior </t>
  </si>
  <si>
    <t xml:space="preserve">Dirección de la Autoridad Nacional de Consulta Previa </t>
  </si>
  <si>
    <t>Banco de Comercio Exterior de Colombia S.A.</t>
  </si>
  <si>
    <t>Dirección de Fondos de Capital Privado</t>
  </si>
  <si>
    <t>Margarita Coronado</t>
  </si>
  <si>
    <t>margarita.coronado@bancoldex.com</t>
  </si>
  <si>
    <t>Saldo de los compromisos en fondos de capital</t>
  </si>
  <si>
    <t>Vicepresidencia de Crédito Directo Pyme</t>
  </si>
  <si>
    <t>Fernando Esmeral</t>
  </si>
  <si>
    <t>fernando.esmeral@bancoldex.com</t>
  </si>
  <si>
    <t>Valor de colocación de la línea de crédito directo</t>
  </si>
  <si>
    <t>Departamento de Direccionamiento Estratégico</t>
  </si>
  <si>
    <t>Juan Pablo Silva</t>
  </si>
  <si>
    <t>juan.silva@bancoldex.com</t>
  </si>
  <si>
    <t>Ministerio de Agricultura y Desarrollo Rural; Fondo para el Financiamiento del Sector Agropecuario</t>
  </si>
  <si>
    <t xml:space="preserve">Dirección de Financiamiento y Riesgos Agropecuarios; Secretaría Técnica de la Comisión Nacional de Crédito Agropecuario
</t>
  </si>
  <si>
    <t>luis.duarte@minagricultura.gov.co; daestrada@finagro.com.co</t>
  </si>
  <si>
    <t>Unidad de Proyección Normativa Estudios de Regulación Financiera</t>
  </si>
  <si>
    <t>Dirección General</t>
  </si>
  <si>
    <t>Felipe Lega</t>
  </si>
  <si>
    <t>flega@urf.gov.co</t>
  </si>
  <si>
    <t>Fondo Nacional de Garantías</t>
  </si>
  <si>
    <t xml:space="preserve">Dirección de Planeación y Gestión Integral </t>
  </si>
  <si>
    <t>Andrés Estrada</t>
  </si>
  <si>
    <t xml:space="preserve">Andres.estrada@fng.gov.co </t>
  </si>
  <si>
    <t>3.18 Movilizar créditos a través de la línea de garantía para liquidez de Facturas, en el marco de las líneas del Programa Especial Unidos por Colombia.</t>
  </si>
  <si>
    <t>Oficina Asesora de Planeación</t>
  </si>
  <si>
    <t>(Valor de crédito garantizado de la línea / Cupo total de la Línea)*100</t>
  </si>
  <si>
    <t>3.19 Movilizar créditos a través de la línea de garantía para la emisión de Bonos ordinarios en el Segundo Mercado de valores que realicen las empresas para atender las necesidades de financiación de mediano y largo plazo.</t>
  </si>
  <si>
    <t>Despacho Viceministerio de Comercio Exterior</t>
  </si>
  <si>
    <t xml:space="preserve">Departamento Administrativo Nacional de Estadística </t>
  </si>
  <si>
    <t>Dirección de Regulación</t>
  </si>
  <si>
    <t xml:space="preserve">Aurelio Mejía </t>
  </si>
  <si>
    <t>amejiam@mincit.gov.co</t>
  </si>
  <si>
    <t>Instituto Nacional de Metrología</t>
  </si>
  <si>
    <t>Subdirección de Innovación y Servicios Tecnológicos</t>
  </si>
  <si>
    <t>subdirinnovacion@inm.gov.co</t>
  </si>
  <si>
    <t xml:space="preserve">Dirección de Ordenamiento Social de la Propiedad Rural y Uso Productivo del Suelo </t>
  </si>
  <si>
    <t>Wilber Jairo Vallejo Bocanegra</t>
  </si>
  <si>
    <t>wilber.vallejo@minagricultura.gov.co</t>
  </si>
  <si>
    <t>Dirección de Innovación y Desarrollo Tecnológico</t>
  </si>
  <si>
    <t>Ángelo Quintero</t>
  </si>
  <si>
    <t>angelo.quintero@minagricultura.gov.co</t>
  </si>
  <si>
    <t>Instituto Nacional de Vías</t>
  </si>
  <si>
    <t>Subdirección de Red Terciaria y Férrea</t>
  </si>
  <si>
    <t>Ricardo Antonio Corredor Parra</t>
  </si>
  <si>
    <t>rcorredor@invias.gov.co</t>
  </si>
  <si>
    <t>Margiori Muñoz Salazar</t>
  </si>
  <si>
    <t>mmunozsa@sena.edu.co</t>
  </si>
  <si>
    <t>Dirección de Bienes Públicos Rurales</t>
  </si>
  <si>
    <t>María Fernanda Cepeda</t>
  </si>
  <si>
    <t>maria.cepeda@minagricultura.gov.co</t>
  </si>
  <si>
    <t>Programa de Apoyo a la Participación Privada en Infraestructura</t>
  </si>
  <si>
    <t>Katherin Sandoval</t>
  </si>
  <si>
    <t>lsandoval@dnp.gov.co</t>
  </si>
  <si>
    <t>Unidad de Planeación Minero Energética</t>
  </si>
  <si>
    <t xml:space="preserve">GIT de planeación </t>
  </si>
  <si>
    <t xml:space="preserve">Carolina Sánchez </t>
  </si>
  <si>
    <t>carolina.sanchez@upme.gov.co</t>
  </si>
  <si>
    <t>Instituto de Planificación y Promoción de Soluciones Energéticas para Zonas No Interconectadas</t>
  </si>
  <si>
    <t xml:space="preserve">Grupo de Planeación Institucional </t>
  </si>
  <si>
    <t xml:space="preserve">Isabel Cristina Bustamente Sánchez </t>
  </si>
  <si>
    <t>isabelbustamante@ipse.gov.co</t>
  </si>
  <si>
    <t>Dirección de hidrocarburos</t>
  </si>
  <si>
    <t>jmmoreno@minenergia.gov.co</t>
  </si>
  <si>
    <t>Dirección de Programas</t>
  </si>
  <si>
    <t>Marta Lucía Cantor</t>
  </si>
  <si>
    <t>mcantor@minvivienda.gov.co</t>
  </si>
  <si>
    <t>Sumatoria en el número de proyectos de infraestructura cofinanciados y financiados en el marco de la reactivación económica Capítulo Agua que conduzcan a la continuidad, mejora y acceso de la prestación de los servicios de acueducto, alcantarillado y aseo</t>
  </si>
  <si>
    <t>Sumatoria de vauchers entregados</t>
  </si>
  <si>
    <t>Angela Charry</t>
  </si>
  <si>
    <t>apcharry@sena.edu.co</t>
  </si>
  <si>
    <t>Dirección de Productividad y Competitividad</t>
  </si>
  <si>
    <t>Andrés Arévalo</t>
  </si>
  <si>
    <t>carevalop@mincit.gov.co</t>
  </si>
  <si>
    <t>Dirección de Minería Empresarial</t>
  </si>
  <si>
    <t>Anllela Marsela Castillo Rey</t>
  </si>
  <si>
    <t>agomezb@mintic.gov.co</t>
  </si>
  <si>
    <t>María Fernanda Correa</t>
  </si>
  <si>
    <t>mcorrea@mintic.gov.co</t>
  </si>
  <si>
    <t>Sumatoria de empresas acompañadas</t>
  </si>
  <si>
    <t>Ariel Oswaldo Diaz</t>
  </si>
  <si>
    <t>oswaldo.diaz@bancoldex.com</t>
  </si>
  <si>
    <t>Servicio Geológico Colombiano</t>
  </si>
  <si>
    <t>Edgar González Sanguino</t>
  </si>
  <si>
    <t>egonzalezs@sgc.gov.co</t>
  </si>
  <si>
    <t>Ministerio de Ciencia, Tecnología e Innovación</t>
  </si>
  <si>
    <t>Dirección de Transferencia y uso del conocimiento</t>
  </si>
  <si>
    <t>Corporación Colombiana de Investigación Agropecuaria</t>
  </si>
  <si>
    <t>Dirección de Planeación y Cooperación Institucional</t>
  </si>
  <si>
    <t>Sandra Tatiana Rivero Espitia</t>
  </si>
  <si>
    <t>trivero@agrosavia.co</t>
  </si>
  <si>
    <t>Ministerio de Ambiente y Desarrollo Sostenible</t>
  </si>
  <si>
    <t>Dirección de Asuntos Ambientales, Sectoriales y Urbanos</t>
  </si>
  <si>
    <t>Alex José Saer Saker</t>
  </si>
  <si>
    <t>asaer@minambiente.gov.co</t>
  </si>
  <si>
    <t>Dirección de Desarrollo Sectorial</t>
  </si>
  <si>
    <t>Hugo Alfonso Bahamón Fernández</t>
  </si>
  <si>
    <t>hbahamon@minvivienda.gov.co</t>
  </si>
  <si>
    <t>Consejería Presidencial para Asuntos Económicos y Transformación Digital</t>
  </si>
  <si>
    <t>Víctor Manuel Muñoz Rodríguez</t>
  </si>
  <si>
    <t>victormunoz@presidencia.gov.co</t>
  </si>
  <si>
    <t>Objetivo 3: Reactivar el sector productivo hacia un crecimiento mayor y más sostenible.</t>
  </si>
  <si>
    <t>Desarrollar capacidades en los hogares, el sector productivo el marco institucional y de los habilitadores digitales para que, en el corto plazo, el sistema pueda retomar la ruta de desarrollo que estaba recorriendo cuando fue golpeado por el COVID-19 y que, en el largo plazo, transite hacia un crecimiento más sostenible que además tenga la habilidad para responder adecuadamente a choques futuros de gran impacto.</t>
  </si>
  <si>
    <t>Ministerio de Agricultura y Desarrollo Rural, Ministerio de Ambiente y Desarrollo Sostenible, Ministerio de Ciencia, Tecnología e Innovación, Ministerio de Comercio, Industria y Turismo, Ministerio de Defensa Nacional, Ministerio de Educación Nacional, Ministerio de Hacienda y Crédito Público, Ministerio de Justicia y del Derecho, Ministerio de Minas y Energía, Ministerio de Salud y Protección Social, Ministerio de Tecnologías de la Información y las Comunicaciones, Ministerio de Vivienda, Ciudad y Territorio, Ministerio del Interior, Ministerio del Trabajo</t>
  </si>
  <si>
    <t>Jackeline Diaz Martínez</t>
  </si>
  <si>
    <t>(Sumatoria de entidades de orden nacional y territorial acompañadas / total de entidades proyectados [33 entidades territoriales y 13 de orden nacional])*100
Nota: 1 entidad acompañada se define como alguna de las siguientes acciones o todas: 
1. 1 persona/capital humano formado en Crianza Amorosa+Juego.
2. 1 persona/capital humano que recibió acompañamiento técnico en el desarrollo de proyectos o acciones que promuevan la Crianza Amorosa+Juego para la prevención de las violencias contra niñas, niños y adolescentes.
3. 1 persona/capital humano que recibió acompañamiento técnico según necesidades de la entidad en el marco de la promoción de la Crianza Amorosa+Juego.</t>
  </si>
  <si>
    <t>Mónica Genith Castro Hernández</t>
  </si>
  <si>
    <t>(Numero total de asistencias (gestión y THS) / Número de asistencias proyectadas) * 100
Nota: se tendrá en cuenta los procesos de asistencia técnica  para la gestión de la atención; así como los procesos de cualificación del Talento Humano en Salud (estos últimos con énfasis en valoración integral y  Escala Abreviada del desarrollo EAD-3). Para realizar el calculo se tendrá en cuenta ambos escenarios y de esa manera se realizará el reporte.</t>
  </si>
  <si>
    <t>Elisa María Cadena Gaona</t>
  </si>
  <si>
    <t>Carolina Guzmán Ruiz</t>
  </si>
  <si>
    <t>Carolina Guzmán; Andrés Arévalo; Ana María Araujo</t>
  </si>
  <si>
    <t>Dirección de epidemiología y demografía del Ministerio de Salud; Dirección de Desarrollo Social</t>
  </si>
  <si>
    <t>Viceministerio Técnico y Dirección General de Regulación Económica de la Seguridad Social</t>
  </si>
  <si>
    <t>Juan Sebastián Puentes Castillo</t>
  </si>
  <si>
    <t>Vice Ministerio Técnico y Dirección General de Regulación Económica de la Seguridad Social</t>
  </si>
  <si>
    <t>Instituto Nacional de Vigilancia de Medicamentos y Alimentos</t>
  </si>
  <si>
    <t>Dirección de Medicamentos y Productos Biológicos</t>
  </si>
  <si>
    <t>Diana Milena Calderón Noreña</t>
  </si>
  <si>
    <t>Dirección Generación y Protección del Empleo y Subsidio familiar;  Dirección de Aseguramiento en Salud, Riesgos profesionales y Pensiones; Dirección de MiPymes; Dirección de Desarrollo Social; Dirección de Capacidades Productivas y Generación de Ingresos; Consejería Presidencial de Competitividad y Gestión Público Privada</t>
  </si>
  <si>
    <t>Martha Liliana Agudelo; Luis Gonzalo Morales, Sandra Acero; Laura Pabón; Sergio Enrique Ramírez; Clara Parra</t>
  </si>
  <si>
    <t>Martha Liliana Agudelo; Sergio Enrique Ramírez</t>
  </si>
  <si>
    <t>María Paula Moreno</t>
  </si>
  <si>
    <t>Sumatoria del valor de colocación a través de la línea MiPymes Competitivas</t>
  </si>
  <si>
    <t>Luis Felipe Duarte Ramírez; Dairo Estrada</t>
  </si>
  <si>
    <t xml:space="preserve">Superintendencia de Servicios Públicos Domiciliarios </t>
  </si>
  <si>
    <t>José Manuel Moreno Casallas</t>
  </si>
  <si>
    <t>Carlos Andrés Arévalo Pérez</t>
  </si>
  <si>
    <t>Alba Mercedes Gómez Bayuelo</t>
  </si>
  <si>
    <t>Dirección Direccionamiento Estratégico</t>
  </si>
  <si>
    <t>Álvaro Ávila</t>
  </si>
  <si>
    <t xml:space="preserve">Juan Sebastián Robledo </t>
  </si>
  <si>
    <t>jsrobledo@dnp.gov.co</t>
  </si>
  <si>
    <t>Oficina de Tecnologías de la Información</t>
  </si>
  <si>
    <t>Enrique Cusba García</t>
  </si>
  <si>
    <t>enrique.cusba@restituciondetierras.gov.co</t>
  </si>
  <si>
    <t>Oficina Asesora de Planeación y Prospectiva; Direccion de Planeación y direccionamiento Corporativo</t>
  </si>
  <si>
    <t xml:space="preserve">Jorge Hernando Cáceres; Iveth Alexandra Gutierrez Collazos </t>
  </si>
  <si>
    <t>jorge.caceres@minagricultura.GOV.CO; iagutierrez@sena.edu.co</t>
  </si>
  <si>
    <t>Ministerio de Agricultura y Desarrollo Rural; Servicio Nacional de Aprendizaje</t>
  </si>
  <si>
    <t>Sumatoria de programas de Prosperidad Social que promueven  la crianza amorosa y el juego como factores protectores de la niñez y la adolescencia</t>
  </si>
  <si>
    <t>Sumatoria de entidades territoriales acompañadas para la implementación de la Ruta Integral de Atenciones para primera infancia, e infancia y adolescencia propia</t>
  </si>
  <si>
    <t>jvizcaino@mineducacion.gov.co</t>
  </si>
  <si>
    <t>Sumatoria de prestadores de educación inicial con acompañamiento técnico</t>
  </si>
  <si>
    <t>Sumatoria del número docentes de preescolar que han realizado procesos de fortalecimiento de su práctica pedagógica</t>
  </si>
  <si>
    <t>Claudia Molina</t>
  </si>
  <si>
    <t>cmolinar@mineducacion.gov.co</t>
  </si>
  <si>
    <t>Subdirección de permanencia (VPBM)</t>
  </si>
  <si>
    <t>Ministerio de Educación Nacional; Radio y Televisión Nacional de Colombia Sistema de Medios Públicos</t>
  </si>
  <si>
    <t>Subdirección de Referentes y Evaluación de la Calidad Educativa (VPBM); Oficina de Radio y  Producción de delagados de señal Colombia</t>
  </si>
  <si>
    <t>Dirección de Fortalecimiento a la Gestión Territorial (VPBM)</t>
  </si>
  <si>
    <t>Javier Medina</t>
  </si>
  <si>
    <t>jmedina@mineducacion.gov.co</t>
  </si>
  <si>
    <t xml:space="preserve">Oficina Asesora de innovación educativa </t>
  </si>
  <si>
    <t xml:space="preserve">Diana Silva </t>
  </si>
  <si>
    <t>dsilva@mineducacion.gov.co</t>
  </si>
  <si>
    <t>Porcentaje de avance en la madurez del ecosistema y en el desarrollo de estrategias de apropiación.</t>
  </si>
  <si>
    <t>Planeación; Oficina Asesora de Planeación y Prospectiva</t>
  </si>
  <si>
    <t>Jorge Andrés Rodríguez Parra, Jorge Hernando Cáceres Duarte</t>
  </si>
  <si>
    <t>jrodriguezp@mineducacion.gov.co; jorge.caceres@minagricultura.gov.co</t>
  </si>
  <si>
    <t>Subdirección de referentes y evaluación (VPBM) ;Jefe oficina de planeación</t>
  </si>
  <si>
    <t>Liced Zea; Diego Luis Ojeda León</t>
  </si>
  <si>
    <t>Lzea@mineducacion.gov.co;dojeda@mintic.gov.co</t>
  </si>
  <si>
    <t>Claudia Molina;  Claudia Milena Cuellar</t>
  </si>
  <si>
    <t>cmolinar@mineducacion.gov.co; ccuellar@minsalud.gov.co</t>
  </si>
  <si>
    <t>Subdirección de fomento de competencias (VPBM); Dirección de Promoción y Prevención</t>
  </si>
  <si>
    <t>Carolina Guzmán Ruiz; Sandra Lucía Lozano Vargas; Roberto Carlo González</t>
  </si>
  <si>
    <t>cguzmanr@mineducacion.gov.co; sllozano@minciencias.gov.co; rgonzalez@mincit.gov.co</t>
  </si>
  <si>
    <t>Dirección de Fomento de la Educación Superior;  Dirección de Movilidad y Formación para el Trabajo</t>
  </si>
  <si>
    <t>Carolina Guzmán; Ana María Araujo</t>
  </si>
  <si>
    <t>cguzmanr@mineducacion.gov.co; aaraujo@mintrabajo.gov.co</t>
  </si>
  <si>
    <t>Consejería Presidencial para Asuntos Económicos y Transformación Digital; Oficina de Innovación Educativa;  Subdirección para las Competencias Digitales; Dirección de Movilidad y Formación para el Trabajo; Jefe de Oficina de Planeación</t>
  </si>
  <si>
    <t>Victor Manuel Muñoz Rodríguez; Diana María Silva Lizarazo; Dennis Amparo Palacios Palacios; Ana María Araujo; Juan Fernando Lopez Mejia</t>
  </si>
  <si>
    <t>victormunoz@presidencia.gov.co; dsilval@mineducacion.gov.co; dpalaciosp@mintic.gov.co; aaraujo@mintrabajo.gov.co; juan.lopez@sena.edu.co</t>
  </si>
  <si>
    <t>Dirección Sistema Nacional de Formación para el Trabajo</t>
  </si>
  <si>
    <t>Mario Javier Rincon</t>
  </si>
  <si>
    <t>mjrincon@sena.edu.co</t>
  </si>
  <si>
    <t>2.22 Avanzar en la consolidación de espacios colaborativos entre las IES y el sector productivo que permita mejorar la calidad de la educación superior, su pertinencia, el cierre de brechas, el acceso y uso de información por parte de la comunidad académica.</t>
  </si>
  <si>
    <t xml:space="preserve">Ministerio de Comercio, Industria y Turismo; Departamento Nacional de Planeación </t>
  </si>
  <si>
    <t>Dirección de Mipymes; Dirección de Innovación y Desarrollo Empresarial</t>
  </si>
  <si>
    <t>Sandra Acero; Juan Sebastián Robledo</t>
  </si>
  <si>
    <t>sacero@mincit.gov.co; jsrobledo@dnp.gov.co</t>
  </si>
  <si>
    <t xml:space="preserve">Felipe Valencia </t>
  </si>
  <si>
    <t>felipe.valencia@mininterior.gov.co</t>
  </si>
  <si>
    <t>Director General</t>
  </si>
  <si>
    <t>Juan Daniel Oviedo Arango</t>
  </si>
  <si>
    <t xml:space="preserve">direccion@dane.gov.co     </t>
  </si>
  <si>
    <t>Érika Pedraza</t>
  </si>
  <si>
    <t>Sumatoria de corredores estratégicos priorizados con mantenimiento y mejoramiento para la red terciaria del país</t>
  </si>
  <si>
    <t>Lida Constanza Cubillos Hernández</t>
  </si>
  <si>
    <t>lcubillos@superservicios.gov.co</t>
  </si>
  <si>
    <t>Dirección de Mipymes</t>
  </si>
  <si>
    <t>Sandra Acero</t>
  </si>
  <si>
    <t>sacero@mincit.gov.co</t>
  </si>
  <si>
    <t xml:space="preserve">amcastillo@minenergia.gov.co </t>
  </si>
  <si>
    <t>Grupo de planeación</t>
  </si>
  <si>
    <t>Procolombia</t>
  </si>
  <si>
    <t>Maria Cecilia Obando</t>
  </si>
  <si>
    <t>mobando@procolombia.co</t>
  </si>
  <si>
    <t>Porcentaje de avance en el desarrollo e implementación de la estrategia de promoción de Inversión de extranjera directa sostenible y de impacto (incluye entre otros temas,  economía circular).</t>
  </si>
  <si>
    <t>Oficina de Planeación</t>
  </si>
  <si>
    <t>Luis Antonio Suarez Alba</t>
  </si>
  <si>
    <t>lsuareza@deaj.ramajudicial.gov.co</t>
  </si>
  <si>
    <t>Jurisdicción Especial para la Paz</t>
  </si>
  <si>
    <t>Subsecretaria Ejecutiva</t>
  </si>
  <si>
    <t>Harvey Suarez</t>
  </si>
  <si>
    <t>harvey.suarez@jep.gov.co</t>
  </si>
  <si>
    <t>Ministerio de Comercio, Industria y Turismo; Departamento Administrativo de la Presidencia de la República</t>
  </si>
  <si>
    <t>INNPULSA; Consejería Presidencial para Asuntos Económicos y Transformación Digital</t>
  </si>
  <si>
    <t>Ana María Quiroz Betancur; Víctor Manuel Muñoz Rodríguez</t>
  </si>
  <si>
    <t>ana.quiroz@innpulsacolombia.com; victormunoz@presidencia.gov.co</t>
  </si>
  <si>
    <t>Sí, 5.5 y 5.6</t>
  </si>
  <si>
    <t xml:space="preserve">Viceministerio de Transformación Digital; Consejería Presidencial para Asuntos Económicos y Transformación Digital; Dirección de Desarrollo Digital
</t>
  </si>
  <si>
    <t>Germán Camilo Rueda Jiménez; Víctor Manuel Muñoz Rodríguez; Iván Mauricio Durán Pabón</t>
  </si>
  <si>
    <t>grueda@mintic.gov.co; victormunoz@presidencia.gov.co; ivduran@dnp.gov.co</t>
  </si>
  <si>
    <t>No</t>
  </si>
  <si>
    <t>Sumatoria del número de empresas atendidas con la estrategia de encadenamientos productivos</t>
  </si>
  <si>
    <t>Sí, 5.6</t>
  </si>
  <si>
    <t>Sí, 3.39</t>
  </si>
  <si>
    <t>Subdirección para la Transformación Sectorial</t>
  </si>
  <si>
    <t>Subdirección de Industria de Tecnologías de la Información</t>
  </si>
  <si>
    <t>Cristina Gutiérrez</t>
  </si>
  <si>
    <t>Sí, 3.45</t>
  </si>
  <si>
    <t>Vicepresidencia Planeación</t>
  </si>
  <si>
    <t>Sumatoria del porcentaje de avance en la revisión y ajuste portafolio de productos y servicios de Finagro, con el fin de proponer productos financieros en condiciones especiales para la agricultura campesina, familiar y comunitaria, los pequeños productores y medianos productores emergentes, conforme la prospectiva de recuperación económica del sector agropecuario y rural. 
Hito 1: Generar estadísticas, mediciones e indicadores relativas al financiamiento de los diferentes tipos de productor, para apoyar la toma de decisiones respecto la dinámica de crédito agropecuario y rural, así como del portafolio de productos disponible para los usuarios=10%.
Hito 2: Documento justificativo de los productos de financiamiento para la recuperación, en la cual se establezca la estrategia para el acceso de los diferentes tipos de productor=10%. 
Hito 3: Proyecto de Resolución de la Comisión Nacional de Crédito Agropecuario en la cual se proponen los productos financieros en donde se aborde la reactivación de los diferentes tipos de productor=20%.
Hito 4: Realizar sesión de Comisión Nacional de Crédito Agropecuario para someter a consideración el proyecto de resolución y documento justificativo, y levantar el acta de la sesión=30%.
Hito 5: Realizar una estrategia comercial para la socialización de los productos de financiamiento para la reactivación de los diferentes tipos de productor=30%.</t>
  </si>
  <si>
    <t>Ministerio de Justicia y del Derecho</t>
  </si>
  <si>
    <t>Dirección de tecnologías y Gestión de la Información en Justicia</t>
  </si>
  <si>
    <t>José Gutierrez</t>
  </si>
  <si>
    <t>jose.gutierrez@minjusticia.gov.co</t>
  </si>
  <si>
    <t>100%</t>
  </si>
  <si>
    <t>(Total de iniciativas acompañadas por el Ministerio de Justicia a las entidades adscritas con principios de transparencia y acceso a la información / Total iniciativas programadas por el Ministerio de Justicia en las entidades adscritas de la Rama Ejecutiva) * 100</t>
  </si>
  <si>
    <t>Sumatoria del porcentaje de avance en el  diseño y socialización  de los planes de continuidad y/o contingencia en el marco de Gobierno Digital.
Hito 1: Documento de diseño del plan de continuidad y/o contingencia y su actualización=40%.
Documento de diseño=30%.
Actualización Documento=10%.
Hito 2: Socialización anual del plan de continuidad y/o contingencia= 30%.
2022= 10%.
2024= 10%.
2026= 10%.
Hito 3 : Informe anual de seguimiento frente a la apropiación del plan de continuidad y contingencia=30%.
2022=10%.
2024=10%.
2026=10%.</t>
  </si>
  <si>
    <t>(Número de despachos con el despliegue del SIUGJ (año)  / Número de despachos a nivel nacional programados del SIUGJ (año) [4.500])*100</t>
  </si>
  <si>
    <t>(Total de iniciativas (año) ejecutadas por la Rama Judicial  para contar con estrategias de transparencia y acceso a la información / Total iniciativas programadas para ejecución (año)  priorizadas por la Rama Judicial) * 100</t>
  </si>
  <si>
    <t>(Total de iniciativas con acuerdos gestionados de interoperabilidad entre entidades del sector justicia u otras entidades públicas  / Total de iniciativas de interoperabilidad identificadas entre las entidades del sector justicia u otras entidades públicas) * 100</t>
  </si>
  <si>
    <t>(Número anual de servicios de interoperabilidad gestionados / Número anual de servicios de interoperabilidad definidos) * 100</t>
  </si>
  <si>
    <t>1.1 Actualizar la información socioeconómica de los hogares y promover el registro de hogares nuevos en el Sisbén para ampliar el Registro Social de Hogares.</t>
  </si>
  <si>
    <t>1.2  Revisar y ajustar los criterios de focalización poblacional y territorial, criterios de entrada, permanencia y salida de los programas de transferencias monetarias.</t>
  </si>
  <si>
    <t>1.3 Integrar la información de la Plataforma de Transferencias Monetarias y el Registro Social.</t>
  </si>
  <si>
    <t>1.4 Diseñar una estrategia intersectorial para eliminar barreras al acceso de población migrante proveniente de Venezuela a programas para la superación de la pobreza y atención de la población vulnerable.</t>
  </si>
  <si>
    <t>1.5 Articular la información de los registros Rural y Social de Hogares.</t>
  </si>
  <si>
    <t>1.6 Optimizar el proceso de la radicación de solicitudes de restitución de tierras a través del mecanismo de demanda electrónica.</t>
  </si>
  <si>
    <t>1.7 Implementar mecanismos o acciones de generación de ingresos para mujeres y jóvenes rurales, priorizando las zonas PDET afectadas por la pandemia, para dinamizar la inclusión social y productiva.</t>
  </si>
  <si>
    <t>1.8 Divulgar entre los habitantes rurales los mecanismos de acceso al Piso de Protección Social de forma que la vinculación al PPS reconozca las particularidades de las zonas rurales.</t>
  </si>
  <si>
    <t>1.9 Implementar el programa Casa Digna, Vida Digna para mejoramiento de viviendas urbanas.</t>
  </si>
  <si>
    <t>1.10 Implementar el programa de mejoramientos de vivienda de interés social rural a cargo del Ministerio de Vivienda, Ciudad y Territorio.</t>
  </si>
  <si>
    <t>2.1 Cualificar el talento humano de las Entidades Nacionales y Territoriales para la implementación de acciones que promuevan la Crianza Amorosa+Juego como derecho fundamental.</t>
  </si>
  <si>
    <t>2.2 Ajustar los manuales operativos de los programas de Prosperidad Social para promover la crianza amorosa y el juego como factores protectores de la niñez y la adolescencia.</t>
  </si>
  <si>
    <t>2.3 Implementar acciones de apoyo y acompañamiento a las familias participantes de los programas de Prosperidad Social para mitigar la desacumulación de capital humano acentuada por la pandemia.</t>
  </si>
  <si>
    <t>2.4 Brindar acompañamiento a las entidades territoriales para ejecutar acciones orientadas al fortalecimiento de la articulación intersectorial en torno a la implementación de las Rutas Integrales de Atención para la primera infancia, infancia y adolescencia.</t>
  </si>
  <si>
    <t>2.5 Realizar jornadas de acompañamiento técnico a prestadores privados de educación inicial para el fortalecimiento de la prestación del servicio en línea con la política de estado para el desarrollo integral de la primera infancia.</t>
  </si>
  <si>
    <t>2.6 Brindar asistencia técnica para la implementación de la ruta para la promoción y mantenimiento de la salud en primera infancia a DTS departamental y distrital y otros actores del Sistema General de Seguridad Social, con énfasis en valoración integral en salud.</t>
  </si>
  <si>
    <t>2.7 Ampliar la implementación de la Gran Alianza por la Nutrición como estrategia de movilización social efectiva, en el marco del ODS 17 y el enfoque de múltiples partes interesadas en la seguridad alimentaria y nutricional.</t>
  </si>
  <si>
    <t>2.8 Ampliar cobertura departamental del Plan de Trabajo Contra la Desnutrición Ni1+ en los territorios que presentaron muertes por o asociadas a desnutrición aguda en niños y niñas menores de 5 años.</t>
  </si>
  <si>
    <t>2.9 Rediseñar, socializar e implementar el modelo probabilístico de vulneración de derechos en niños, niñas y adolescentes.</t>
  </si>
  <si>
    <t>2.10 Diseñar e implementar instrumentos para el fortalecimiento del gasto público dirigido a la niñez.</t>
  </si>
  <si>
    <t>2.11 Diseñar y gestionar la implementación de acciones que desarrollen la política de SAN.</t>
  </si>
  <si>
    <t>2.12 Realizar procesos virtuales de formación de capacidades de maestras y maestros que fortalezcan su práctica pedagógica para la educación inicial en el marco de la atención integral.</t>
  </si>
  <si>
    <t>2.13 Diseñar e implementar estrategias pedagógicas que promuevan educación ambiental para una cultura de la sostenibilidad, en el marco de la atención integral a la primera infancia, infancia y adolescencia.</t>
  </si>
  <si>
    <t>2.14 Diseñar e implementar una estrategia de seguimiento y búsqueda activa a población desescolarizada por efecto de la pandemia o factores asociados a la misma.</t>
  </si>
  <si>
    <t>2.15 Diseñar e implementar una estrategia de fortalecimiento de aprendizaje que logre integrar acciones pedagógicas flexibles, estrategias de aprendizaje en casa y recursos educativos digitales y asincrónicos, acordes con las diferentes necesidades educativas de acceso a la información, que aporte al desarrollo y la recuperación de los aprendizajes de niños, niñas, adolescentes y jóvenes.</t>
  </si>
  <si>
    <t>2.16 Realizar seguimiento al proceso de transición gradual, progresivo y seguro de la prestación del servicio educativo en las instituciones educativas oficiales por parte de las Entidades Territoriales Certificadas en educación, bajo el esquema de alternancia en los niveles de educación inicial, preescolar, básica y media.</t>
  </si>
  <si>
    <t>2.17 Implementar la fase 2 del Ecosistema Digital Colombia Aprende, para la consolidación e integración de las plataformas educativas del Ecosistema y la generación de estrategias de apropiación de las mismas a través de servicios de aprendizaje acordes con las necesidades de la comunidad educativa en el modelo de alternancia.</t>
  </si>
  <si>
    <t>2.18 Diseñar y socializar una estrategia que promueva la compra pública y local de alimentos para fortalecer las economías locales.</t>
  </si>
  <si>
    <t>2.19 Diseñar e implementar una estrategia complementaria de soluciones educativas digitales offline que facilite los procesos educativos y el aprendizaje  en casa  de estudiantes que no cuentan con acceso a Internet, principalmente de aquellos con mayor condición de vulnerabilidad y residentes en zonas rurales y/o apartadas del país.</t>
  </si>
  <si>
    <t>2.20 Implementar una estrategia intersectorial para el desarrollo socioemocional, la participación y el bienestar de la comunidad educativa para atender los efectos generados por efectos del covid, que incluya un componente pedagógico y otro comunitario y reconozca los contextos de los entornos escolares.</t>
  </si>
  <si>
    <t>2.21 Brindar auxilio económico para el pago de la matrícula de los jóvenes en condición de vulnerabilidad, en instituciones de educación superior pública afectados por la pandemia a través del Fondo Solidario para la educación.</t>
  </si>
  <si>
    <t>2.23 Implementar una estrategia para fomentar el uso de los catálogos de cualificaciones para el diseño de oferta en educación  y formación posmedia.</t>
  </si>
  <si>
    <t>2.24 Desarrollar una estrategia para el fomento de la educación en modalidad dual en los niveles de educación superior, prioritariamente en los sectores que se definan como estratégicos para la reactivación, a partir de un piloto con representantes del sector productivo, academia y el Gobierno.</t>
  </si>
  <si>
    <t>2.25 Desarrollar una estrategia para el fomento de la innovación educativa y transformación digital en la educación posmedia que permita fortalecer la modalidad presencial asistida por TIC y que fomente la modalidad virtual a través de un trabajo colaborativo entre las IES y aliados estratégicos.</t>
  </si>
  <si>
    <t>2.26 Elaborar articuladamente y socializar el Plan Nacional de Talento en Habilidades Digitales para la adopción de tecnologías de la Cuarta Revolución Industrial y la hoja de ruta para su implementación.</t>
  </si>
  <si>
    <t>2.27 Diseñar e implementar estrategias para incentivar la inscripción de mujeres y jóvenes en el servicio de evaluación y certificación de competencias laborales del Servicio Nacional de Aprendizaje.</t>
  </si>
  <si>
    <t>2.28 Identificar, divulgar y gestionar la apropiación buenas prácticas formativas, que atienden con enfoque diferencial a las poblaciones vulnerables en la ejecución de la formación profesional.</t>
  </si>
  <si>
    <t>2.29 Diseñar y actualizar Diseños Curriculares con el fin de que la oferta de formación atienda los sectores estratégicos, las  necesidades de los empresarios y el crecimiento limpio en el país.</t>
  </si>
  <si>
    <t>2.30 Diseñar e implementar apuestas formativas para el desarrollo y fortalecimiento de la transformación digital en la formación profesional SENA.</t>
  </si>
  <si>
    <t>2.31 Diseñar un programa de empleo temporal en obras y actividades públicas.</t>
  </si>
  <si>
    <t>2.32 Diseñar e implementar estrategias para establecer medidas para la promoción de modos, condiciones y  hábitos saludables y prevención de Enfermedades Crónicas no Trasmisibles por parte de los diferentes sectores del gobierno nacional, en el marco de la Comisión Intersectorial de Salud Pública.</t>
  </si>
  <si>
    <t>2.33 Realizar una evaluación institucional de la Comisión Intersectorial de Salud pública que permita definir el alcance de la institucionalidad para la articulación intersectorial en salud pública.</t>
  </si>
  <si>
    <t>2.35 Expedir un nuevo lineamiento técnico para la jornada de vacunación contra el COVID.</t>
  </si>
  <si>
    <t>2.36 Desarrollar e implementar mecanismos que promuevan la evaluación de la efectividad de vacunas contra SARS-cov-2 en las diferentes regiones del país.</t>
  </si>
  <si>
    <t>2.37 Realizar el análisis de capacidad de almacenamiento actual en el nivel nacional, departamental y distrital para contar con datos para el almacenamiento de vacuna e insumos de acuerdo a las características de la futura vacuna contra la COVID-19 y lo socializará.</t>
  </si>
  <si>
    <t>2.38 Realizar los desembolsos a que haya lugar al momento de comprar la vacuna contra el COVID-19.</t>
  </si>
  <si>
    <t>2.39 Coordinar el manejo de los recursos que sean destinados para la compra de la vacuna contra el COVID-19 que sean gestionados entre el gobierno nacional y los posibles contribuyentes dispuestos a aportar recursos.</t>
  </si>
  <si>
    <t>2.40 Diseñar e implementar una estrategia de comunicación y divulgación sobre los beneficios, riesgos, mitos y realidades de la vacuna, en la que se informe sobre la priorización de la población, cómo acceder a ella y los beneficios de la vacunación.</t>
  </si>
  <si>
    <t>2.41 Diseñar e implementar una estrategia de priorización de la población a ser vacunada por fases, atendiendo criterios como la disponibilidad de los biológicos adquiridos, características sociales, epidemiológicas y de vulnerabilidad entre otros.</t>
  </si>
  <si>
    <t>2.42 Realizar la evaluación de seguridad, eficacia y calidad de las vacunas.</t>
  </si>
  <si>
    <t>3.1 Implementar las recomendaciones de la Misión de Empleo para mejorar la empleabilidad de los trabajadores, aumentar la formalización laboral y promover la creación de empleo a través del diseño de programas de políticas activas de mercado laboral con base en la evaluación que hagan de estas recomendaciones, el Ministerio del Trabajo y el DNP harán la propuesta de implementación de las que se consideren prioritarias.</t>
  </si>
  <si>
    <t>3.2 Evaluar y priorizar las estrategias que fortalezcan el acceso de los habitantes rurales a los servicios de seguridad social integral teniendo en cuenta espacios de concertación tripartitos y con base en las recomendaciones realizadas por la Misión de Empleo en relación con las particularidades del sector rural.</t>
  </si>
  <si>
    <t>3.3 Proponer las modificaciones legales al Régimen Simple de Tributación (RST) con el propósito de ampliar los beneficios a empresarios cuyos ingresos sean menores y para quienes las normas del RST actual no es atractivo. Lo anterior, previa presentación y aval de la Comisión de Expertos Tributarios instalada por el Presidente de la República.</t>
  </si>
  <si>
    <t>3.4 Implementar una estrategia integral con el Departamento Nacional de Planeación y las cámaras de comercio para facilitar el acceso de micro y pequeñas empresas a compras públicas.</t>
  </si>
  <si>
    <t>3.5 Estructurar y difundir una herramienta de visualización de oportunidades de negocio con el Estado con base en Datos Abiertos del Sistema Electrónico para la Contratación Pública (SECOP).</t>
  </si>
  <si>
    <t>3.6 Incentivar el uso de la Tienda Virtual por parte de las Entidades Estatales.</t>
  </si>
  <si>
    <t>3.7 Elaborar un análisis sobre la política de libre competencia que promueva y facilite la reactivación económica con el propósito de generar insumos para diseñar instrumentos que aborden los desafíos de la coyuntura actual.</t>
  </si>
  <si>
    <t>3.8 Diseñar la propuesta del instrumento normativo vinculante que fortalezca las herramientas dispuestas en la Ley de Insolvencia para los trámites de liquidación judicial.</t>
  </si>
  <si>
    <t>3.10 Implementar estrategias para hacer más eficientes los procesos de consulta previa de proyectos.</t>
  </si>
  <si>
    <t>3.11 Utilizar el compartimento venture capital del Fondo de Fondos gestionado por Bancóldex para que las empresas colombianas puedan acceder a recursos frescos para su capitalización. Estos recursos estarán disponibles a través de distintos fondos de capital privados quienes invertirán en empresas que avanzan en su proceso de reactivación, consolidación y expansión.</t>
  </si>
  <si>
    <t>3.12 Crear línea de crédito directo con la cual pequeñas y medianas empresas del País podrán solicitar créditos hasta por 2.500 millones de pesos con hasta 3 años de plazo, gozarán de una reducción de tasa de interés de hasta cinco puntos porcentuales, así como de períodos de gracia hasta de 6 meses.</t>
  </si>
  <si>
    <t>3.13 Modificar plazos y condiciones preferenciales en créditos de redescuento a través de la línea MiPymes Competitivas, para modernizar y consolidar las empresas nacionales, brindando recursos de crédito para inversiones de largo plazo.</t>
  </si>
  <si>
    <t>3.14 Revisar y ajustar el portafolio de productos y servicios de Finagro, con el fin de proponer productos financieros en condiciones especiales para la agricultura campesina, familiar y comunitaria, los pequeños productores y medianos productores emergentes, conforme la prospectiva de recuperación económica del sector agropecuario y rural.</t>
  </si>
  <si>
    <t>3.15 Elaborar una revisión y análisis sobre las dinámicas actuales de fijación de tarifas por concepto de comisiones para algunos productos financieros, a efectos de identificar la necesidad de  medidas regulatorias que permitan: i) promover la competencia entre los  actores del mercado, ii) alinear incentivos de los agentes a través de la definición de comisiones por desempeño, y iii) una mayor transparencia a favor de los clientes y usuarios.</t>
  </si>
  <si>
    <t>3.16 Proponer ajustes normativos para promover una mayor participación de inversionistas y agentes oferentes de productos y servicios financieros, de acuerdo a lo planteado en el Documento de Política del Sector Financiero elaborado por el Ministerio de Hacienda y Crédito Público.</t>
  </si>
  <si>
    <t>3.17 Crear una línea de refinanciación de pasivos dirigida a Microempresarios.</t>
  </si>
  <si>
    <t>3.20 Revisar e implementar una agenda de trabajo para la implementación de las recomendaciones realizadas en la Misión de internacionalización en materia de, entre otros: atracción,  promoción y retención de inversión de eficiencia; exportación de servicios modernos, inserción a cadenas globales de valor de bienes y servicios; mejor ambiente de competencia, competitividad y desarrollo productivo; logística y facilitación del comercio (incluyendo el mejoramiento de los procesos aduaneros y la gestión integrada de riesgos); revisión y ajuste de los instrumentos de regulación del comercio de bienes (incluyendo la estructura arancelaria); revisión y ajuste de barreras no arancelarias, implementación de estándares de calidad, aprovechamiento del potencial de la diáspora colombiana en el exterior y coordinación institucional respecto a estas áreas de política.</t>
  </si>
  <si>
    <t>3.21 Fortalecer el proceso de mejora de las estadísticas de producción y comercio exterior de servicios, así como de inversión extranjera directa; de acuerdo con los mejores estándares internacionales, entre los cuales se tendrán en cuenta las recomendaciones de la "Misión de Internacionalización" que adelanta el Gobierno nacional.</t>
  </si>
  <si>
    <t>3.22 Diseñar e implementar un programa de asistencia técnica a MiPymes para el cumplimiento de estándares de calidad en mercados destino (nacional e internacional) a partir de las necesidades de apuestas productivas.</t>
  </si>
  <si>
    <t>3.23 Diseñar e implementar una estrategia de financiamiento para apoyar proyectos de innovación que permitan la introducción de nuevos servicios de laboratorios de ensayo, calibración, productores de materiales de referencia y proveedores de ensayos de aptitud, incluyendo la adopción y desarrollo de la transformación digital y la implementación de nuevas tecnologías, con el fin de aumentar sus capacidades técnicas.</t>
  </si>
  <si>
    <t>3.24 Desarrollar la primera convocatoria de proyectos productivos agropecuarios en la Zidres creada en el municipio de Puerto López (Meta).</t>
  </si>
  <si>
    <t>3.25 Establecer las condiciones técnicas, financieras e institucionales requeridas para lograr la consolidación de modelos de producción ganadera bovina sostenibles y la generación de valor agregado en la cadena productiva bajo criterios de crecimiento verde.</t>
  </si>
  <si>
    <t>3.26 Intervenir corredores estratégicos en las vías terciarias del país, con un mayor impacto económico y social en las zonas rurales.</t>
  </si>
  <si>
    <t>3.27 Realizar capacitación a Extensionistas Agropecuarios (en temas de protocolos de bioseguridad, distanciamiento social, e inclusión y educación financiera ), que desarrollen las competencias que les permitan a los productores ajustar sus actividades productivas, así como mitigar las consecuencias derivadas de la pandemia por COVID – 19.</t>
  </si>
  <si>
    <t>3.28 Formular lineamientos para la estructuración de proyectos de extensión agropecuaria financiados con múltiple fuente de inversión.</t>
  </si>
  <si>
    <t>3.29 Establecer los lineamientos para la estructuración y priorización de proyectos con participación privada.</t>
  </si>
  <si>
    <t>3.30 Reglamentar la utilización de fuentes alternativas de pago para proyectos de APP a nivel nacional y territorial.</t>
  </si>
  <si>
    <t>3.31 Identificar electrodomésticos de producción nacional con mejores eficiencias energéticas, para su promoción e inclusión en la actualización del PAI-PROURE.</t>
  </si>
  <si>
    <t>3.32 Elaborar la hoja de ruta para consolidar la información que permita caracterizar la población de las Zonas No Interconectadas y generar una estrategia para cerrar la brecha en la prestación del servicio de energía eléctrica en las ZNI (considerar cocinas eco-eficientes).</t>
  </si>
  <si>
    <t>3.33 Desarrollar acciones de capacitación y socialización para fortalecer la cobertura y calidad del servicio de energía eléctrica en Zonas No Interconectadas (ZNI).</t>
  </si>
  <si>
    <t>3.34 Realizar el análisis de las modificaciones requeridas en el Fondo Especial Cuota de Fomento para mejorar el uso de los recursos disponibles para la ejecución de proyectos de ampliación de cobertura (redes y conexiones) de gas.</t>
  </si>
  <si>
    <t>3.36 Ampliar el alcance de Compra Lo Nuestro y su servicio SoftWhere para impulsar la transformación digital y el fortalecimiento productivo de micronegocios a través de vouchers digitales para la optimización de sus procesos. Este programa contará con diagnóstico, creación de un plan de mejora e implementación de herramientas digitales.</t>
  </si>
  <si>
    <t>3.37 Diseñar e implementar una estrategia para apoyar proyectos de desarrollo tecnológico e innovación con enfoque regional entre empresas, clústeres, universidades, centros de investigación y desarrollo tecnológico, y demás actores del SNCTeI que den como resultado un prototipo funcional con validación pre-comercial y sostenibles en lo medioambiental.</t>
  </si>
  <si>
    <t>3.38 Ampliar el alcance de Fábricas de Productividad con base en el diseño del escalamiento del programa para que llegue a más empresas beneficiarias.</t>
  </si>
  <si>
    <t>3.39 Generar una red de colaboración conformada por Centros de Desarrollo Tecnológico, Centros de Innovación y Productividad, Centros de excelencia, Parques de CTeI, laboratorios abiertos y universidades, que brinden infraestructura y servicios al sector productivo, para la realización de proyectos I+D+I que dinamicen los procesos de transferencia de conocimiento y tecnología al sector empresarial.</t>
  </si>
  <si>
    <t>3.40 Escalar el alcance de la estrategia actual de encadenamientos productivos en varios sectores con el propósito de fortalecer los encadenamientos en empresas colombianas.</t>
  </si>
  <si>
    <t>3.41 Diseñar e implementar la estrategia de encadenamientos productivos en las regiones con vocación extractiva de minerales.</t>
  </si>
  <si>
    <t>3.42 Implementar proyecto con alcance regional para el acompañamiento a los empresarios y emprendedores en su proceso de transformación digital.</t>
  </si>
  <si>
    <t>3.43 Brindar acompañamiento a las empresas de la Industria TI y Creativa que fomenten la adopción y producción de bienes y servicios de la cuarta revolución Industrial como motor de crecimiento, productividad y comercialización.</t>
  </si>
  <si>
    <t>3.44 Incluir en el Portal Innovamos los instrumentos de financiación destinados a promover la adopción, transferencia y comercialización de tecnologías en el sector productivo.</t>
  </si>
  <si>
    <t>3.45 Diseñar la estrategia para el desarrollo, consolidación del conocimiento geocientífico y la diversificación de la exploración y explotación de recursos mineros energéticos.</t>
  </si>
  <si>
    <t>3.46 Implementar las estrategias para la consolidación del conocimiento geocientífico y la diversificación de la exploración y explotación de recursos mineros energéticos.</t>
  </si>
  <si>
    <t>3.48 Diseñar y ejecutar un programa de apoyo empresarial orientado a la promoción y/o desarrollo de productos, procesos y servicios a partir de la biodiversidad y la biomasa.</t>
  </si>
  <si>
    <t>3.49 Desarrollar e implementar una estrategia de promoción de Inversión de extranjera directa sostenible y de impacto, que incluye entre otros temas economía circular.</t>
  </si>
  <si>
    <t>4.1 Formular lineamientos, implementar y socializar una sub-sección en la sección de transparencia de los sitios web oficiales que dé cuenta de la gestión pública realizada durante la emergencia ("gestión institucional de la pandemia").</t>
  </si>
  <si>
    <t>4.2 Desarrollar y socializar una plataforma de intercambio de experiencias exitosas y lecciones aprendidas, de atención a la crisis generada por el Covid-19 y de las medidas tomadas para la reactivación económica y social, que permita construir soluciones conjuntas entre los actores institucionales y la ciudadanía a los problemas que obstaculicen el proceso de reactivación, y que posteriormente, puedan ser replicadas a través de una guía.</t>
  </si>
  <si>
    <t>4.3 Diseñar e implementar una metodología que permita la identificación y priorización de los trámites y servicios esenciales para la ciudadanía en el proceso de reactivación económica y social; identificar las principales barreras para su acceso, y gestionar su posterior simplificación.</t>
  </si>
  <si>
    <t>4.4 Elaborar e implementar una agenda de trabajo que permita garantizar la sostenibilidad de las finanzas públicas y, además, realice la implementación y seguimiento de las recomendaciones realizadas por la Comisión de Beneficios Tributarios.</t>
  </si>
  <si>
    <t>4.5 Incluir un marcador específico para programas y proyectos para la reactivación económica y social del Gobierno nacional para las entidades territoriales en el Manual de Oferta Institucional.</t>
  </si>
  <si>
    <t>4.6 Implementar una estrategia de dinamización de los proyectos de impacto regional para la reactivación.</t>
  </si>
  <si>
    <t>4.7 Realizar seguimiento a las inversiones con recursos de regalías para la reactivación de manera articulada entre DNP y órganos de control.</t>
  </si>
  <si>
    <t>4.9 Brindar asistencia técnica integral al ciclo de los proyectos orientados a la reactivación​.</t>
  </si>
  <si>
    <t>4.10 Desarrollar y socializar una herramienta metodológica para incorporar análisis de riesgo de desastres en proyectos de inversión pública del nivel municipal especialmente para categorías 4, 5 y 6 y, áreas rurales en general para todas las categorías municipales del país, relacionados con la prestación de servicios de acueducto, alcantarillado y tratamiento de aguas residuales, que incluya criterios para la adaptación al cambio climático.</t>
  </si>
  <si>
    <t>4.11 Brindar asistencia técnica en la implementación del Modelo Unificado de Gestión y Cumplimiento del Gobierno nacional a los gobiernos departamentales y municipales para fortalecer la reactivación de acuerdo con lo establecido en los planes de desarrollo territoriales​.</t>
  </si>
  <si>
    <t>4.12 Diseñar e implementar el plan de ejecución gradual para mejorar el recurso humano de las autoridades de policía​.</t>
  </si>
  <si>
    <t>4.13 Desarrollar los lineamientos e implementar el plan de mejoramiento de la interoperabilidad de los sistemas de información con el fin de anticipar los cambios atípicos en la ocurrencia del delito y los comportamientos contrarios a la convivencia que sufrió el país durante la pandemia y ahora el proceso de reactivación, con un enfoque de género.</t>
  </si>
  <si>
    <t>4.14 Incrementar las capacidades de análisis de datos en materia de Convivencia y Seguridad Ciudadana, a través de big data, inteligencia artificial y análisis econométricos​ con un enfoque de género.</t>
  </si>
  <si>
    <t>4.15  Implementar el sistema integrado único de gestión judicial (SIUGJ) y sus servicios digitales asociados, incluidos procesos de analítica de datos en el marco de los proyectos de transformación digital para el Estado.</t>
  </si>
  <si>
    <t>4.16 Coordinar la materialización de los principios de transparencia y acceso a la información en el sistema de justicia para la Rama Judicial.</t>
  </si>
  <si>
    <t>4.18 Diseñar e implementar los planes de continuidad y contingencia de las herramientas que soportan el acceso al servicio de justicia para la Rama Judicial.</t>
  </si>
  <si>
    <t>4.20 Gestionar servicios de interoperabilidad, estandarizados, con entidades públicas, incorporando lineamientos de MINTIC adoptadas para la Rama Judicial.</t>
  </si>
  <si>
    <t>4.21 Coordinar iniciativas de interoperabilidad entre las entidades del sector de justicia de acuerdo con lo establecido en el dominio de información y el ámbito de análisis y aprovechamiento de los Componentes de Información de la Arquitectura TI de Gobierno Digital de Mintic.</t>
  </si>
  <si>
    <t>4.22 Proveer los medios digitales que permitan la conectividad remota, con enfoque territorial y diferencial, para contribuir a la garantía del acceso a servicios de justicia y la satisfacción de derechos de las víctimas y los comparecientes ante la JEP.</t>
  </si>
  <si>
    <t>5.1 Elaborar documento técnico con el análisis de las TIC como servicio público esencial que identifique reformas técnicas y normativas requeridas para mitigar las barreras al despliegue de infraestructura, en el marco de la declaratoria de los servicios de telecomunicaciones y postales como esenciales que se dio durante la pandemia por COVID 19 y de la normativa nacional y territorial vigente.</t>
  </si>
  <si>
    <t>5.2 Realizar un estudio sobre la viabilidad de implementación de tecnologías innovadoras y alternativas no tradicionales como soluciones al despliegue de infraestructura de telecomunicaciones, con el fin de apoyar la conectividad de las zonas rurales y apartadas del país, en beneficio de la población pobre y vulnerable, y de forma complementaria a las estrategias de despliegue de infraestructura y redes de telecomunicaciones vigentes.</t>
  </si>
  <si>
    <t>5.3 Diseñar e implementar un modelo metodológico y operativo de acompañamiento a entidades públicas para la adopción de soluciones Govtech que le permitan al Estado mejorar y facilitar la provisión de servicios públicos, impulsar proyectos de gestión pública y robustecer su infraestructura digital.</t>
  </si>
  <si>
    <t>5.4 Elaborar una hoja de ruta y un plan de seguimiento para la ejecución de las diecisiete iniciativas de transformación digital pública priorizadas por el Gobierno nacional para la reactivación económica.</t>
  </si>
  <si>
    <t>5.5 Publicar el Plan Nacional de Infraestructura de Datos y la hoja de ruta para su implementación.</t>
  </si>
  <si>
    <t>5.6 Implementar el Plan Nacional de Infraestructura de datos para fortalecer de manera sostenible el ecosistema de datos en el país y habilitar la adopción de tecnologías de la Cuarta Revolución Industrial.</t>
  </si>
  <si>
    <t>5.7 Implementar el Modelo de Gobernanza de la Infraestructura de Datos del Estado que facilitará el uso efectivo de datos a través de tecnologías emergentes como Big Data e Inteligencia Artificial, donde un conjunto de actores e instrumentos crean un proceso de decisión concertado para el aprovechamiento de los activos de información del Estado.</t>
  </si>
  <si>
    <t>5.8 Implementar el Modelo de Madurez del Marco de Interoperabilidad existente con el fin de diagnosticar el estado de avance en la implementación de los lineamientos de los dominios. Al igual que identificar y definir las acciones de superación de brechas para aumentar las entidades participantes y trámites en operación.</t>
  </si>
  <si>
    <t>5.9 Identificar y gestionar oportunidades de cooperación técnica internacional para apoyar la implementación del Plan Nacional de Infraestructura de Datos, atendiendo los objetivos de Política Exterior.</t>
  </si>
  <si>
    <t>5.10 Diseñar el mecanismo de formación del Grupo Interno de trabajo en Inteligencia Artificial dentro del Departamento Administrativo de la Presidencia de la República de Colombia.</t>
  </si>
  <si>
    <t>1.1</t>
  </si>
  <si>
    <t>1.2</t>
  </si>
  <si>
    <t>1.3</t>
  </si>
  <si>
    <t>1.4</t>
  </si>
  <si>
    <t>1.5</t>
  </si>
  <si>
    <t>1.6</t>
  </si>
  <si>
    <t>1.7</t>
  </si>
  <si>
    <t>1.8</t>
  </si>
  <si>
    <t>1.9</t>
  </si>
  <si>
    <t>1.10</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</si>
  <si>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</si>
  <si>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</si>
  <si>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</si>
  <si>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</si>
  <si>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</si>
  <si>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</si>
  <si>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</si>
  <si>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</si>
  <si>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</si>
  <si>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</si>
  <si>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</si>
  <si>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</si>
  <si>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</si>
  <si>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</si>
  <si>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</si>
  <si>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</si>
  <si>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</si>
  <si>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</si>
  <si>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</si>
  <si>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</si>
  <si>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</si>
  <si>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</si>
  <si>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</si>
  <si>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</si>
  <si>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</si>
  <si>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</si>
  <si>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</si>
  <si>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</si>
  <si>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</si>
  <si>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</si>
  <si>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</si>
  <si>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</si>
  <si>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</si>
  <si>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</si>
  <si>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</si>
  <si>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</si>
  <si>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</si>
  <si>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</si>
  <si>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</si>
  <si>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</si>
  <si>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</si>
  <si>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</si>
  <si>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3.1</t>
  </si>
  <si>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</si>
  <si>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</si>
  <si>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</si>
  <si>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</si>
  <si>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</si>
  <si>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</si>
  <si>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</si>
  <si>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</si>
  <si>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</si>
  <si>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</si>
  <si>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</si>
  <si>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</si>
  <si>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</si>
  <si>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</si>
  <si>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</si>
  <si>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</si>
  <si>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</si>
  <si>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</si>
  <si>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</si>
  <si>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</si>
  <si>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</si>
  <si>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</si>
  <si>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</si>
  <si>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</si>
  <si>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</si>
  <si>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</si>
  <si>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</si>
  <si>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</si>
  <si>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</si>
  <si>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</si>
  <si>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</si>
  <si>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</si>
  <si>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</si>
  <si>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</si>
  <si>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</si>
  <si>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</si>
  <si>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</si>
  <si>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</si>
  <si>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</si>
  <si>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</si>
  <si>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</si>
  <si>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</si>
  <si>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</si>
  <si>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</si>
  <si>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</si>
  <si>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</si>
  <si>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</si>
  <si>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</si>
  <si>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</si>
  <si>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</si>
  <si>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</si>
  <si>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</si>
  <si>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</si>
  <si>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</si>
  <si>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</si>
  <si>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4.1</t>
  </si>
  <si>
    <t>4.2</t>
  </si>
  <si>
    <t>4.3</t>
  </si>
  <si>
    <t>4.4</t>
  </si>
  <si>
    <t>4.5</t>
  </si>
  <si>
    <t>4.6</t>
  </si>
  <si>
    <t>4.7</t>
  </si>
  <si>
    <t>4.8</t>
  </si>
  <si>
    <t>4.9</t>
  </si>
  <si>
    <t>4.10</t>
  </si>
  <si>
    <t>4.11</t>
  </si>
  <si>
    <t>4.12</t>
  </si>
  <si>
    <t>4.13</t>
  </si>
  <si>
    <t>4.14</t>
  </si>
  <si>
    <t>4.15</t>
  </si>
  <si>
    <t>4.16</t>
  </si>
  <si>
    <t>4.17</t>
  </si>
  <si>
    <t>4.18</t>
  </si>
  <si>
    <t>4.19</t>
  </si>
  <si>
    <t>4.20</t>
  </si>
  <si>
    <t>4.21</t>
  </si>
  <si>
    <t>4.22</t>
  </si>
  <si>
    <t>5.1</t>
  </si>
  <si>
    <t>5.2</t>
  </si>
  <si>
    <t>5.3</t>
  </si>
  <si>
    <t>5.4</t>
  </si>
  <si>
    <t>5.5</t>
  </si>
  <si>
    <t>5.6</t>
  </si>
  <si>
    <t>5.7</t>
  </si>
  <si>
    <t>5.8</t>
  </si>
  <si>
    <t>5.9</t>
  </si>
  <si>
    <t>5.10</t>
  </si>
  <si>
    <t>Sumatoria del porcentaje de avance de la actualización de la información socioeconómica de los hogares y promoción e inclusión de hogares nuevos en el Sisbén IV para ampliar el Registro Social de Hogares.
Hito 1: Documento con el diseño de estrategias para la ampliación de coberturas de encuestas=10%.
Hito 2: Informe de la implementación de estrategias para la ampliación de coberturas de encuestas=10%.
Hito 3: Documento con el diseño de la estrategia de actualización de información socioeconómica de los hogares en el Sisbén IV e inclusión de hogares nuevos=20%.
Hito 4: Base actualizada con información socioeconómica de los hogares en el Sisbén IV=20%.
Hito 5: Campaña para promover la inclusión de hogares nuevos en el Sisbén IV=20%.
Hito 6: Base con información integrada del Sisbén IV y Registro Social de Hogares=20%.</t>
  </si>
  <si>
    <t>Sumatoria del porcentaje de avance de la revisión y el ajuste de los criterios de focalización poblacional y territorial, y criterios de entrada, permanencia y salida de los programas de transferencias monetarias.
Hito 1: Informe con la revisión de los criterios de focalización poblacional y territorial, entrada,  permanencia y salida de los programas de transferencias monetarias=33,3%.
Hito 2: Documento que consolida los criterios ajustados de acuerdo con los manuales operativos de los diferentes programas=33,3%.
Hito 3: Instrumento normativo de los manuales de los programas con los criterios ajustados=33,4%.</t>
  </si>
  <si>
    <t>Sumatoria del porcentaje de avance de integración de la Plataforma de Transferencias Monetarias y el Registro Social.
Hito 1: Realizar mesas técnicas entre DNP y las dependencias de Prosperidad Social=10%.
Hito 2: Documento técnico de la plataforma de transferencias monetarias=30%.
Hito 3: Informe con la definición de reglas de intercambio de información (variables y mecanismos de intercambio)=30%.
Hito 4: Generar una base de datos que integre la plataforma de Transferencias Monetarias en el Registro Social=30%.</t>
  </si>
  <si>
    <t>Sumatoria del Porcentaje de avance en el diseño de una estrategia intersectorial para eliminar barreras al acceso de población migrante proveniente de Venezuela a programas para la superación de la pobreza y atención de la población vulnerable.
Hito 1: Desarrollo de una evaluación sobre las barreras de acceso=40%.
Hito 2: Diseño de la estrategia para eliminar las barreras identificadas en la evaluación=40%.
Hito 3: Informe sobre avance en la implementación de las recomendaciones sectoriales=20%.</t>
  </si>
  <si>
    <t>Sumatoria del porcentaje de avance en la articulación de los registros Rural y Social de Hogares.
Hito 1: Hacer el acuerdo de articulación de información en el marco de interoperabilidad (XROAD) (Resolución o Memorando de Entendimiento o el instrumento que se defina) entre las entidades responsables del Registro Rural y del Registro Social de Hogares=15%.
Hito 2: Definir el conjunto de variables que se va a intercambiar, así como su medio de intercambio para elaborar el Anexo Técnico=25% (documento Anexo Técnico).
Hito 3: Articular la información del Registro Rural y Social de Hogares a través del análisis, diseño, construcción, pruebas y puesta en producción de los servicios de interoperabilidad entre las dos entidades=60% (Registros articulados).</t>
  </si>
  <si>
    <t>Sumatoria del número de actividades de difusión del PPS en municipios rurales y rurales dispersos
Nota: Las actividades de difusión se realizarán a nivel municipal. En algunos casos se realizará más de una actividad de difusión por municipio.</t>
  </si>
  <si>
    <t>Sumatoria del porcentaje de avance en el diseño, socialización e implementación del modelo probabilístico de vulneración de derechos en niños, niñas y adolescentes.
Hito 1: Revisión y actualización del modelo probabilístico de vulneración de derechos=30% (Documento Técnico versión inicial 
2021 = 6%, 2022 = 6%, 2023 = 5%, 2024 = 5%,2025 = 4%,2026 = 4%).
Hito 2: Socialización del modelo actualizado en Mesas de Focalización Institucional y Sectorial=20% 
(Sesión Socialización Resultados Interna y con Aliados Estratégicos 
2021 = 4%,  2022 = 4%, 2023 = 3%, 2024 = 3%, 2025 = 3%, 2026 = 3%).
Hito 3: Modelo ajustado con variables y metodología definida=30%
(Documento técnico versión final de la vigencia
2021 = 6%,  2022 = 6%, 2023 = 5%, 2024 = 5%, 2025 = 4%, 2026 = 4%).
Hito 4: Modelo incorporado en las metodologías de focalización institucionales=20%
(Informes focalización de direcciones misionales de Prevención
2021 = 4%,  2022 = 4%, 2023 = 3%, 2024 = 3%, 2025 = 3%, 2026 = 3%).</t>
  </si>
  <si>
    <t>Sumatoria del porcentaje de avance en el diseño e implementación de instrumentos (Trazador presupuestal, Estandarización de Proyectos Tipo, Mecanismo Obras por impuestos) para el fortalecimiento del gasto público dirigido a la niñez.
Hito 1: Documento con el diagnóstico de las necesidades de gasto público para cerrar brechas de goce efectivo de derechos de la niñez a nivel territorial=30%.
Hito 2: Documento con la propuesta para la implementación de instrumentos para el fortalecimiento del gasto público para la niñez en las entidades territoriales=30%.
Hito 3: Promover la implementación de instrumentos para el fortalecimiento del gasto público para la niñez en las entidades territoriales=40% (2021=5%, 2022 a 2026=7% cada uno).</t>
  </si>
  <si>
    <t>Sumatoria del porcentaje de avance en el diseño y gestión para la implementación de acciones para el desarrollo de la política de SAN.
Hito 1: Documento de propuesta para el desarrollo de la política de SAN=40% (documento borrador 2021 = 30%, documento final 2022 = 10%).
Hito 2: Socialización del documento para su implementación en la CISAN=30%.
Hito 3: Aplicativo de visualización de resultados del modelo predictor de malnutrición y anexo técnico de las estimaciones=30% (actualización del aplicativo y el anexo técnico anual = 5%).</t>
  </si>
  <si>
    <t>Sumatoria del porcentaje de avance en el diseño e implementación de estrategias pedagógicas que promuevan educación ambiental para una cultura de la sostenibilidad.
Hito 1: Documento con el diseño de estrategias que promuevan la educación ambiental para una cultura de la sostenibilidad=39,84%.
Hito 2: Socialización de estrategias que promuevan la educación ambiental  para una cultura de la sostenibilidad en las 96 ETC's=20,16% (cada ETC pesa 0,21%).
Hito 3: Informes de seguimiento trimestrales y reporte periódicos por parte del MEN que den cuenta de la gestión de las ETC en cuanto la implementación de la estrategia=40% (cada informe pesa 10%) (2023).</t>
  </si>
  <si>
    <t>Sumatoria del porcentaje de avance en el diseño e implementación de la estrategia de seguimiento y búsqueda activa de la población desescolarizada.
​
Hito 1: Documento con diseño de la estrategia=33% (2021).
Hito 2: Socialización con Entidades Territoriales Certificadas en educación a 96 ETC=33,6% (2021) (cada ETC pesa 0,35%).
Hito 3: Informes de seguimiento trimestrales y reporte periódicos por parte del MEN que den cuenta de la gestión de las ETC en cuanto la implementación de la estrategia=33,4% (cada informe pesa 1,67% apartir del 2022).</t>
  </si>
  <si>
    <t>Sumatoria del porcentaje de avance en la prestación del servicio educativo de forma presencial, con protocolos de bioseguridad y bajo el esquema de alternancia educativa.
Hito 1: Documento que defina el mecanismo de seguimiento al proceso de transición gradual, progresivo y seguro de la prestación del servicio educativo en las instituciones educativas oficiales por parte de las Entidades Territoriales Certificadas=50%.
Hito 2: Informe de balance sobre la prestación del servicio educativo de forma presencial, con protocolos de bioseguridad y bajo el esquema de alternancia educativa por parte de las Entidades Territoriales Certificadas=50%.
Nota: El 10% de la línea base hace referencia a parte del cumplimiento del hito 1.</t>
  </si>
  <si>
    <t>Sumatoria del porcentaje de avance en la madurez del ecosistema y en el desarrollo de estrategias de apropiación.
Hito 1: Documento con diseño de la hoja de ruta de madurez del ecosistema digital=30%.
Hito 2: Documento que de cuenta de la implementación de la hoja de ruta de madurez del ecosistema digita=25%.
Hito 3: Documento con Diseño de la estrategia de apropiación=15%.
Hito 4: Documento que de cuenta de la implementación de la estrategia de apropiación=15%.
Hito 5: Documento de evaluación de la experiencia de usuario y acciones de mejora=15%.</t>
  </si>
  <si>
    <t>Sumatoria del porcentaje de avance de implemenación del Modelo de alimentación escolar para las ruralidades con pertinencia territorial y cultural, que contribuyan a la inclusión social, económica y productiva de los pequeños productores y familias de la ruralidad.
Hito 1: Diseño del ecosistema de información del Programa de Alimentos Escolar= 30% (herramienta tecnológica).
Hito 2: Documento con nuevos líneamientos para el modelo de atención del PAE en las ruralidades que vincule de manera directa a las comunidades y su producción local=30%.
Hito 3: Elaboración de un instrumento normativo que incluya los nuevos lineamientos para el modelo de atención del PAE en las ruralidades=20%.
Hito 4: Socialización por medio de mínimo 3 encuentros regionales de los líneamientos los nuevos lineamientos para el modelo de atención del PAE en las ruralidades en las 96 ETC=10%.
Hito 5: Informes anuales de seguimiento a la implementación de los nuevos lineamientos para el modelo de atención del PAE en las ruralidades y a las compras públicoas locales en el marco de la Ley 2046 de 2020=10% (3 informes en donde los primeros pesan 3,33% y el último 3,34%).</t>
  </si>
  <si>
    <t>Sumatoria del porcentaje de avance en el Diseño e implementación de la estrategia complementaria de soluciones educativas digitales offline.
Hito 1: Documento con una estrategia de fortalecimiento diseñada=40%.
Hito 2: Informe de socialización de la estrategia de fortalecimiento de aprendizaje=20%.
Hito 3: Documento con mecanismo de focalización de la estrategia=20%.
Hito 4: Informe de seguimiento a la implementación de la estrategia de fortalecimiento de aprendizaje=20%.</t>
  </si>
  <si>
    <t>Sumatoria del porcentaje de avance en el implementación de la estrategia para el desarrollo socioemocional, la participación y el bienestar de la comunidad educativa para atender los efectos generados por efectos del covid.
Hito 1: Documento con definición del alcance de la estrategia considerando los retos planteados en el escenario efectos del covid  y propuesta de la estrategia=21%​.
Hito 2: Brindar asistencia técnica a las 96 secretarias de educación para el diseño de plan de trabajo y seguimiento de la estrategia para el acompañamiento socioemocional efectos del covid para docentes, estudiantes y familia (cada secretaría tendrá un peso de 0,25%)=24%​.
Hito 3: Documento con de plan de trabajo y acciones para la articulación de la estrategia con los comités municipales, distritales y departamentales de convivencia escolar =20%.
Hito 4: Elaborar un documento donde se especifique la definición de una muestra de instituciones educativas donde se implementará un plan de trabajo para la ejecución y seguimiento de la estrategia=20%​​.
Hito 5: Elaboración de informe N°1 de seguimiento a la implementación=15%.</t>
  </si>
  <si>
    <t>Sumatoria del porcentaje de avance en el otorgamiento de auxilios económico para el pago de la matrícula de los jóvenes en condición de vulnerabilidad a través de las IES públicas.
Hito 1: Documento que de cuenta de la gestión de recursos para a implementación de la acción=30%.
Hito 2: Documento con definición de metodología para la distribución de recursos entre las IES pública=10%.
Hito 3: Documento que contiene la consolidación de los Planes de Auxilio presentados por parte de las IES públicas=15%.
Hito 4: Informe de giro de recursos realizados a las IES públicas=30%.
Hito 5: Informe de seguimiento sobre el otorgamiento de estos auxilios a los jóvenes en condicion de vulnerabilidad=15%.</t>
  </si>
  <si>
    <t>Sumatoria del porcentaje de  avance en la consolidación de espacios colaborativos entre las IES y el sector productivo que permita mejorar la calidad de la educación superior, su pertinencia, el cierre de brechas, el acceso y uso de información por parte de la comunidad académica.
Hito 1: Documento con el mapeo de espacios colaborativos existentes entre las IES y el Sector Productivo=20%.
Hito 2: Construcción de Plan de trabajo para el desarrollo de acciones e iniciativas de trabajo colaborativo entre las IES y el Sector Productivo=30%.
Hito 3:  Informe de Implementación del plan de trabajo para la consolidación de espacios colaborativos =40%.
Hito 4: Entrega de informe de resultados sobre la implementación=10%.</t>
  </si>
  <si>
    <t>Sumatoria del porcentaje de avance en Implementar una estrategia para fomentar el uso de los catálogos de cualificaciones cualificaciones para el diseño de oferta en educación y formación posmedia.
Hito 1: Acompañamiento a 20 instituciones de educación  superior para diseñar oferta educativa basada en los catálogos de cualificaciones=50% (año 2021)​ (Cada institución pesa 2.5%).
Hito 2: Documento con la estrategia desarrollada para fomentar el uso de los catálogos de cualificaciones en instituciones de educación para el trabajo y desarrollo humano (IETDH)=30% (año 2025).
Hito 3: Elaboración de informe que de cuenta y detalle de los resultados y participación de las IES e IETDH que participaron en la estrategia de fomento de oferta basada en los catálogos de cualificaciones=20% (año 2026)​.</t>
  </si>
  <si>
    <t>Sumatoria del porcentaje de avance en el diseño e implementación de la estrategia para el fomento de la modalidad dual niveles de educación superior en los niveles posmedia, prioritariamente en los sectores que se definan como estratégicos para la reactivación.
Hito 1: Documento de estrategia diseñada=10%​.
Hito 2: Informe con identificación de aliados estratégicos y sectores priorizados en coordinación con Mincomercio=10%.
Hito 3:  Informe de desarrollo de un piloto con representantes del sector productivo , academia y el Gobierno  para validar la estrategia=10%.
Hito 4: Informe de socialización de la estrategia con actores del sector productivo a cargo de Ministerio de Comercio, Industria y Turismo=10%.
Hito 5: Informe de avance de la implementación de la estrategia=40%.
Hito 6: Elaboración de informe que de cuenta de los resultados de la implementación de la estrategia para fomento de la modalidad dual en los niveles de educación superior=20%.</t>
  </si>
  <si>
    <t>Sumatoria de avance en el diseño e implementación  de una estrategia para el fomento del uso de herramientas TIC en de la educación superior prioritariamente en los sectores que se definan como estratégicos para la reactivación.
Hito 1: Informe de acompañamiento técnico a IES en el fortalecimiento de sus procesos académicos asistidos por TIC =30%​.
Hito 2: Informe de avance de la implementación de la estrategia =40%.
Hito 3: Entrega de informe de resultados sobre la implementación de estrategia =30%.</t>
  </si>
  <si>
    <t>Sumatoria del porcentaje de avance en la elaboración articulada del Plan Nacional de Talento en Habilidades Digitales para la adopción de tecnologías de la Cuarta Revolución Industrial y la hoja de ruta para su implementación.
Hito 1: Documento de mapeo de los programas o iniciativas que se están adelantando en  el fortalecimiento de habilidades digitales, desde distintas entidades y sector educación, trabajo, tecnología y los demas que se consideren pertinentes, con el fin de articular estas en un Plan Nacional de Talento en Habilidades Digitales para la adopción de tecnologías de la Cuarta Revolución Industrial= 40%.
Hito 2: Documento técnico elaborado del Plan Nacional de Talento en Habilidades Digitales para la adopción de tecnologías de la cuarta revolución industrial, que incluya la hoja de ruta en donde se establezcan los la definición de talento digital, habilidades digitales y sus componentes, hitos, roles y responsabilidades de los actores involucrados, y esquema de seguimiento y financiación=40%.
Hito 3: Informe de socialización del documento técnico del Plan Nacional de Talento en Habilidades Digitales para la adopción de tecnologías de la Cuarta Revolución Industrial con diferentes actores e instancias, incluido el Comité Técnico de Economía y Transformación digital; y el Comité Ejecutivo del Sistema Nacional de Competitividad e Innovación=20%.</t>
  </si>
  <si>
    <t>Sumatoria del porcentaje de avance en el diseño e implementación de la estrategia para incentivar la incscripción de mujeres y jóvenes en el servicio de  evaluación y certificación de competencias laborales del SENA.
Hito 1: Formulación de la estrategia y plan de acción (documento técnico) para motivar la inscrición  de mujeres y jóvenes en el servicio de  evaluación y certificación de competencias laborales del SENA=30%.
Hito 2: Implementaciòn de la estrategia y reporte de avances a través de informes técnicos anuales así: primer informe = 20%; segundo informe=30% y tercer informe =20%.</t>
  </si>
  <si>
    <t>Sumatoria del porcentaje de avance en la identificación, divulgación y gestión para la apropiación de buenas prácticas formativas, que atiendan con enfoque diferencial a las poblaciones vulnerables en el desarrollo de la formación profesional.
Hito 1: Documento Plan de Acción (criterios, metodologías, entregables, cronograma) a desarrollar para implementar las fases de identificación, divulgación y gestión para la apropiación de buenas prácticas formativas que atiendan con enfoque diferencial a las poblaciones vulnerables en la ejecución de la formación profesional=35%.
Hito 2: Informe de avance en las fases de identificación y divulgación de buenas prácticas formativas que atiendan con enfoque diferencial a las poblaciones vulnerables en la ejecución de la formación profesional, así: informe 2021=15%; informe 2022=15%.
Hito 3:  Informe de avance de la fase gestión para la apropiación de buenas prácticas formativas que atiendan con enfoque diferencial a las poblaciones vulnerables en la ejecución de la formación profesional, así: informe 2022=20; informe 2023=15%.</t>
  </si>
  <si>
    <t>Sumatoria en el porcentaje de avance en el diseño y/o actualización de diseños curriculares con el fin de que la oferta de formación atienda los sectores estratégicos, las necesidades de los empresarios y el crecimiento limpio en el país.
Hito 1: Documento con análisis de insumos para la  definición de programas a actualizar (insumos matriz de pertinencia, mesas sectoriales, Sistema PREVIOS)=20%.
Hito 2: Ejecutar actualización y/o renovación de diseños curriculares=30%.
Hito 3: Ofertar los programas diseñados y actualizados ( poner a disposición en SOFIA)=30%.
Hito 4: Informe anual de cursos ofertados en el marco de la actualización y/o renovación de diseños curriculares, así: primer informe = 10%; segundo informe=5% y tercer informe=5%.</t>
  </si>
  <si>
    <t>Sumatoria en el porcentaje de avance en el diseño e implementación de puestas formativas para el desarrollo y fortalecimiento de la transformación digital en la Formación profesional SENA.
Hito 1: Elaboración del plan de acción para diseñar e implementar apuestas formativas para el desarrollo y fortalecimiento de la transformación digital y habilidades digitales desde la Formación Profesional=40%.
Hito 2: Informes técnicos respecto al avance en diseño e implementación apuestas formativas para el desarrollo y fortalecimiento de la transformación digital y habilidades digitales desde la Formación profesional, así: primer informe=20%, segundo informe=20% y tercer informe=20%.</t>
  </si>
  <si>
    <t>Sumatoria del porcentaje de avance en el diseño de un programa de empleo temporal en obras y actividades públicas.
Hito 1: Documento con propuesta de diseño de un programa de empleo temporal en obras y actividades públicas=50%.
Hito 2: Presentación a entidades para retroalimentación=20%.
Hito 3: Manual operativo=30%.</t>
  </si>
  <si>
    <t>Sumatoria del porcentaje de avance en el diseño e implementación de estrategias para la promoción de hábitos de vida saludable.
Hito 1: Documento borrador que defina un plan de trabajo intersectorial para la promoción de hábitos de vida saludable que contenga como mínimo estrategias para la promoción de actividad física, alimentación saludable, prevención del consumo de alcohol y cigarrillo y manejo de tiempo en pantalla=25%.
Hito 2: Documento de plan de trabajo aprobado por los ministerios participantes que contenga como mínimo estrategias para promoción de actividad física, alimentación saludable, prevención del consumo de alcohol y cigarrillo y manejo de tiempo en pantalla=25%.
Hito 3: Informes de implementación de las estrategias desde cada Ministerio a la CISP (Informes anuales a partir del 2022 con un porcentaje del 10%)=50%.</t>
  </si>
  <si>
    <t>Sumatoria del porcentaje de avance de la realización de la evaluación institucional de la Comisión Intersectorial de Salud Pública.
Hito 1: Diseño de la evaluación institucional=30%.
Hito 2: Documento de avances de la ejecución=15%.
Hito 3: Documento con los resultados finales de la evaluación=45%.
Hito 4: Socialización y difusión de la evaluación, a través de la plataforma del Minsalud y reuniones de socialización con actores involucrados=10%.</t>
  </si>
  <si>
    <t>Sumatoria del porcentaje de avance en el establecimiento del seguimiento del diseño, desarrollo e implementación del Sistema de Información de Incapacidades.
Hito 1: Levantamiento de información y diseño del Sistema de Información de Incapacidades=40%.
Hito 2: Desarrollo y pruebas del Sistema de Información de Incapacidades=25%.
Hito 3: Implementación, instalación y salida a producción del Sistema de Información de Incapacidades=30%.
Hito 4: Expedición del acto administrativo aplicable para el Sistema de Información de Incapacidades=5%.</t>
  </si>
  <si>
    <t>Sumatoria de porcentaje de avance en la expedición del documento de Lineamientos para la vacunación contra el COVID-19.
Hito 1: Borrador Base Documento de Lineamientos  para la vacunación contra el COVID-19=30%.
Hito 2: Documento Final Lineamientos  para la vacunación contra el COVID-19=40%.
Hito 3: Socialización del Documento Final "Lineamientos  para la vacunación contra el COVID-19"  a través de tres (3) capacitaciones a los responsables del PAI en las entidades territoriales, 10% cada una=30%.</t>
  </si>
  <si>
    <t>Sumatoria de porcentaje de avance del desarrollo y la implementación de mecanismos que promuevan la evaluación de la efectividad de vacunas contra SARS-cov-2 en las diferentes regiones del país, con énfasis en la red de laboratorios fortalecidos por Minciencias en la emergencia sanitaria.
Hito 1: Documento con los lineamientos para su inclusión en los términos de referencia de diversos mecanismos para promover la evaluación de la efectividad de vacunas contra el SARS-cov-2 en las diferentes regiones del país, con énfasis en la red de laboratorios fortalecidos por Minciencias y el SGR en la emergencia sanitaria. Identificar posibles fuentes de financiación=30%.
Hito 2: Realizar una invitación y convocatoria para promover la evaluación de la efectividad de vacunas contra SARS-cov-2 en las diferentes regiones del país, con énfasis en la red de laboratorios fortalecidos por Minciencias en la emergencia sanitaria=40%.
Hito 3: Informe con el análisis de las asistencias técnicas que se requirieron para apoyar el desarrollo de proyectos orientados a la evaluación de la efectividad de vacunas contra SARS-cov-2 en las diferentes regiones del país, con énfasis en la red de laboratorios fortalecidos por Minciencias en la emergencia sanitaria=30%.</t>
  </si>
  <si>
    <t>Sumatoria de porcentaje de avance de análisis de capacidad de almacenamiento de vacunas e insumos actual en el nivel nacional, departamental y distrital.
Hito 1: Borrador Base Documento de análisis de capacidad de almacenamiento de vacunas e insumos actual en el nivel nacional, departamental y distrital=30%.
Hito 2: Documento Final  análisis de capacidad de almacenamiento de vacunas e insumos actual en el nivel nacional, departamental y distrital=40%.
Hito 3: Socialización del Documento Final  análisis de capacidad de almacenamiento de vacunas e insumos actual en el nivel nacional, departamental y distrital, a través de tres capacitaciones a los responsables del PAI en las entidades territoriales, 10% cada una=30%.</t>
  </si>
  <si>
    <t>Sumatoria de avance de los desembolsos realizados relacionados con la compra de la vacuna seleccionada.
Hito 1: Primer desembolso para compra de 10 millones de dosis correspondientes a 5 millones de inmunizaciones=30%.
Hito 2: Hacer el desembolso correspondiente a las dosis que el gobierno nacional considere=70%.
*Las coberturas estarán determinadas en términos del numero de personas a las que se le las dosis necesarias para generar una inmunización efectiva.
Nota: El Ministerio se compromete a hacer los desembolsos necesarios pero la suscripción del pago depende de variables fuera del control de las instituciones. (cláusula de precio máximo, otras clausulas).</t>
  </si>
  <si>
    <t>Sumatoria del porcentaje de avance de la coordinación de la cantidad total de recursos disponibles para vacunación: (Cantidad de recursos FOME y adicionales disponibles para la estrategia de vacunación).
Hito 1: Elaborar el proyecto de ley que busca permitir fuentes de financiación adicionales al FOME (Donaciones)=50%.
Hito 2: Recursos destinados para la compra de la vacuna contra el COVID19 que sean gestionados entre el gobierno nacional y los posibles contribuyentes dispuestos a aportar recursos=50%.</t>
  </si>
  <si>
    <t>Sumatoria de porcentaje de avance del diseño e implementación de una estrategia de comunicación y divulgación masiva sobre los beneficios y riesgos de la vacuna.
Hito 1: Realizar un documento con la estrategia de comunicación y divulgación masiva sobre los beneficios y riesgos de la vacuna=70%.
Hito 2: Realizar un informe de la implementación de la estrategia de comunicación=30%.</t>
  </si>
  <si>
    <t>Sumatoria de porcentaje de avance del diseño e implementación de una estrategia con la priorización de las personas que serán vacunas por fases, teniendo en cuenta la disponibilidad de los biológicos adquiridos y las características sociales, económicas y epidemiológicas de las poblaciones.
Hito 1: Realizar un documento con la estrategia de priorización de las personas que serán vacunas por fases, teniendo en cuenta la disponibilidad de los biológicos adquiridos y las características sociales, económicas y epidemiológicas de las poblaciones=70%.
Hito 2: Realizar un informe de la implementación de la estrategia con la priorización de las personas que serán vacunas por fases, teniendo en cuenta la disponibilidad de los biológicos adquiridos y las características sociales, económicas y epidemiológicas de las poblaciones=30%.</t>
  </si>
  <si>
    <t>Sumatoria de porcentaje de avance de la evaluación de seguridad, eficacia y calidad de las vacunas.
Hito 1: Documento anual con los lineamientos de medidas de vigilancia epidemiológica=30% (cada documento pesa 5%).
Hito 2: Informes anuales con los conceptos de los aspectos técnicos de las vacunas para COVID-19=30% (cada informe pesa 5%).
Hito 3: Informe anual con un resumen consolidado de las Evaluaciones Técnico Científicas por parte de la Sala Especializadas de la Comisión Revisora-Moléculas nuevas=40% (informe 2021 a 2025=7%, informe 2026=5%).</t>
  </si>
  <si>
    <t>Sumatoria del porcentaje de avance de la propuesta de implementación de las recomendaciones de la Misión de Empleo consideradas prioritarias para  mejorar la empleabilidad de los trabajadores, aumentar la formalización laboral y promover la creación de empleo.
Hito 1: Elaboración del borrador de la propuesta  de implementación de las recomendaciones de la Misión de Empleo consideradas prioritarias para  mejorar la empleabilidad de los trabajadores, aumentar la formalización laboral y promover la creación de empleo=33%.
Hito 2: Socialización de la propuesta de los instrumentos de implementación ante los actores involucrados mediante una sesión en el Comité Técnico de Formalización Empresarial o del  Sistema Nacional de Competitividad e Innovación, teniendo en cuenta que serán sesiones exclusivas de Gobierno=33%.
Hito 3: Plan de implementación de los instrumentos propuestos=34%.</t>
  </si>
  <si>
    <t>Sumatoria del porcentaje de avance en la evaluación y priorización de las estrategias que fortalezcan el acceso de los habitantes rurales a los servicios de seguridad social integral teniendo en cuenta espacios de concertación tripartitos.
Hito 1: Documento con el reporte de avance en la evaluación y priorización de las estrategias que fortalezcan el acceso de los habitantes rurales a los servicios de seguridad social integral teniendo en cuenta espacios de concertación tripartitos.
2022 (30%).
2023 (20%).
2024 (20%).
2025 (20%).
2026 (10%).</t>
  </si>
  <si>
    <t>Sumatoria del porcentaje de avance en el diseño de la propuesta de modificaciones legales al Régimen Simple Tributario (RST).
Hito 1: Presentación del Régimen Simple de Tributación bajo los parámetros de la Ley 2010 de 2019,  para comentarios y propuestas de ajuste ante la Comisión de Expertos Tributarios=33%.
Hito 2: Diseño de la propuesta del instrumento normativo con los ajustes al RST de conformidad a las recomendaciones establecidas por la Comisión de Expertos Tributarios=33%.
Hito 3: Presentación de la propuesta de la modificación normativa desarrollada en el Comité Técnico de Formalización Empresarial=34%.</t>
  </si>
  <si>
    <t>Sumatoria del porcentaje de avance en la implementación de la estrategia para facilitar el acceso de las MiPES en compras públicas.
Hito 1: Documento con el diseño de la estrategia para facilitar el acceso de micro y pequeñas empresas a compras públicas=30%.
Hito 2: Informe semestral de la implementación de las acciones de la estrategia para facilitar el acceso de micro y pequeñas empresas a compras públicas=70% (cada informe pesa 35%).</t>
  </si>
  <si>
    <t>3.47 Impulsar proyectos de encadenamiento productivos BIO orientados al aumento del nivel de sofisticación, en las regiones y entre regiones; con la vinculación del sector privado, incluyendo pero no limitadas a empresas con enfoque regional, generando apalancamiento de recursos públicos, en sectores como los de energía, salud, químico, alimentos, agropecuario y turismo.</t>
  </si>
  <si>
    <t>Julian Humberto Ferro</t>
  </si>
  <si>
    <t>jhferro@minciencias.gov.co</t>
  </si>
  <si>
    <t>Porcentaje de avance en la estructuración e implementación de convocatoria para el impulso de proyectos de encadenamientos productivos BIO financiados con recursos públicos que vinculen a empresas medianas o grandes.</t>
  </si>
  <si>
    <t>Sumatoria del porcentaje de avance en la estructuración e implementación de un mecanismo para el impulso de proyectos de encadenamientos BIO orientados al aumento del nivel de sofisticación, apalancados con recursos públicos.
Hito 1: Documento(s) con mecanismo(s) de apoyo a proyectos de encadenamiento productivos con apoyo de Innpulsa, MinAmbiente, MinAgricultura, Mincomercio y Colombia Productiva=35% (2021).
Hito 2: Implementación del mecanismo de apoyo a proyectos de encadenamiento productivos con apoyo de Innpulsa, MinAmbiente, MinAgricultura, Mincomercio y Colombia Productiva=15% (2022).
Hito 3: Informe de avance de resultados de los proyectos beneficiados=25% (2025).
Hito 4: Informe final de resultados de los proyectos beneficiados=25% (2026).</t>
  </si>
  <si>
    <t>3.50 Implementación de un mecanismo especializado en el apoyo al desarrollo y comercialización de productos y procesos, incluyendo pruebas de concepto tecnológicas, precomerciales y comerciales de productos y procesos relacionados con la Bioeconomía, con apalancamiento de recursos del sector privado.</t>
  </si>
  <si>
    <t>Sumatoria del porcentaje de avance en la implementación de un mecanismo especializado en el apoyo al desarrollo y comercialización de nuevos productos y procesos, incluyendo pruebas de concepto tecnológicas, precomerciales y comerciales de nuevos productos y procesos relacionados con la Bioeconomía, con apalancamiento de recursos del sector privado.
Hito 1: Informe con el diseño del mecanismo especializado en el apoyo al desarrollo y comercialización de nuevos productos y procesos=30% (2021).
Hito 2: Infromes de seguimiento Implementación y operación del mecanismo especializado en el apoyo al desarrollo y comercialización de nuevos productos y procesos, incluyendo pruebas de concepto tecnológicas, precomerciales y comerciales de nuevos productos y procesos relacionados con la Bioeconomía, con apalancamiento de recursos del sector privado=45% (entre 2022 y 2026, 9% anual para avance del indicador).
Hito 3: Documento con el diseño de una estrategia de socialización y difusión del Fondo=5% (2022-2026).
Hito 4: Informe anual de seguimiento de la puesta en marcha de la estrategia de socialización y difusión del Fondo=20% entre 2023 y 2026 (Avances del 5% anual).</t>
  </si>
  <si>
    <t>3.51 Impulsar un proyecto de Interés Nacional y Estratégico PINE en Bioeoconomía, con el fin de facilitar el desarrollo de propuestas y la inversión privada hacia la valorización de los recursos renovables y la biodiversidad enfocados en el desarrollo de la bioeconomía en Colombia a través de la generación de productos y procesos de alto valor agregado.</t>
  </si>
  <si>
    <t>Porcentaje de avance en la puesta en marcha de un proyecto de Interés nacional y Estratégico -PINE para Bioeconomía.</t>
  </si>
  <si>
    <t>3.57</t>
  </si>
  <si>
    <t>3.57 Desarrollar un instrumento para promover la separación en la fuente de residuos sólidos aprovechables en los hogares y establecimientos de comercio.</t>
  </si>
  <si>
    <t>3.56 Desarrollar un instrumento económico que incentive la transformación del modelo de producción y/o consumo en un marco de economía circular.</t>
  </si>
  <si>
    <t>3.55 Desarrollar e implementar un instrumento normativo para la ejecución de infraestructura sostenible en Sector Ambiente y Desarrollo Sostenible a través de la línea de tasa compensada de Findeter.</t>
  </si>
  <si>
    <t>3.54 Formular e implementar marcos normativos vinculante que permitan la transformación sectorial y eliminen barreras para el aprovechamiento de la economía circular. Se priorizan las siguientes normas: (i) marco de responsabilidad extendida del productor (REP) para envases y empaques; (ii) marco REP para aparatos eléctricos y electrónicos; (iii) gestión de residuos de construcción y demolición; y (iv) control transfronterizo de residuos no peligrosos para su aprovechamiento.</t>
  </si>
  <si>
    <t>3.52 Fomentar las líneas de trabajo en bioinsumos de uso agrícola para identificar necesidades, alinear soluciones tecnológicas y promover la adopción de estos productos.</t>
  </si>
  <si>
    <t>Sumatoria en el Porcentaje de avance en la puesta en marcha de un proyecto de Interés nacional y Estratégico -PINE para Bioeconomía.
Hito 1: Generar un documento que contenga las principales barreras, condiciones habilitantes, y desafíos de los sectores de la bioeconomía, que genere (n) el/los proyecto(s) que haga (n) parte del PINE de Bioeconomía=20% (2021).
Hito 2: Presentación del PINE de Bioeconomía por parte del Ministerio de CTI al Comité Intersectorial de Infraestructura y Proyectos Estratégicos=20% (2021).
Hito 3: Presentación ante el Comité Intersectorial de Infraestructura y Proyectos Estratégicos del PINE de Bioeconomía=15% (2021).
Hito 4: Informe anual de avances del PINE de Bioeconomía=45%.
Primer informe = 15%; 2022.
Segundo informe=15%; 2023.
Tercer informe=15%. 2024.</t>
  </si>
  <si>
    <t>3.53 Diseñar e implementar una estrategia que articule mecanismos para el desarrollo de proyectos regionales e iniciativas en economía circular del sector comercio, industria y turismo.</t>
  </si>
  <si>
    <t>Porcentaje de avance en el diseño e implementación de la estrategia de apoyo a las iniciativas en economía circular, para el sector comercio, industria y turismo​.</t>
  </si>
  <si>
    <t>Sumatoria del porcentaje de avance en la estructuración del Buscador de Oportunidades de Negocio.
Hito 1: Estructuración de primera versión=33,3%.
Hito 2: Estructuración versión definitiva=33,3%.
Hito 3: Publicación de versión definitiva=33,4%.</t>
  </si>
  <si>
    <t>Sumatoria del porcentaje de avance del informe sobre el crecimiento de la Tienda Virtual del Estado Colombiano.
Hito 1: Diseño de la estrategia de despliegue=20%.
Hito 2: Primer informe con primeros resultados del despliegue de la Tienda Virtual=20%.
Hito 3: Segundo informe con resultados consolidadas de despliegue de la Tienda Virtual=20%.
Hito 4: Informe final con resultados consolidadas de despliegue de la Tienda Virtual=40%.</t>
  </si>
  <si>
    <t>Sumatoria del porcentaje de avance en la elaboración de un documento con el análisis sobre la política de libre competencia que promueva y facilite la reactivación económica.
Hito 1: Un primer borrador con el análisis sobre la política de libre competencia que promueva y facilite la reactivación económica=50%.
Hito 2: Socialización del documento con el análisis sobre la política de libre competencia que promueva y facilite la reactivación económica=20%.
Hito 3: Un documento final con el análisis sobre la política de libre competencia que promueva y facilite la reactivación económica=30%.</t>
  </si>
  <si>
    <t>Sumatoria del porcentaje de avance del diseño de la propuesta del instrumento normativo vinculante que fortalezca las herramientas dispuestas en la Ley de Insolvencia para los trámites de liquidación judicial.
 ​
Hito 1: Elaboración del borrador de la propuesta del instrumento normativo propuesto=60%.
Hito 2: Socialización de la propuesta elaborada al DNP y los actores involucrados en una sesión del Comité Técnico de Formalización Empresarial=20%.
Hito 3: Concertación y envío a las instancias pertinentes del instrumento normativo vinculante propuesto=20%.</t>
  </si>
  <si>
    <t>Sumatoria del porcentaje de avance en el diseño e implementación de una estrategia de relacionamiento territorial que promueva la coordinación nación territorio, y contribuya a la generación de  condiciones favorables y armónicas para la entrada de los proyectos del sector minero energético.
Hito 1: Consolidación resultado de talleres de concertación para el diseño de la estrategia de relacionamiento territorial del sector minero energético– linea base 2020=15% (6 documentos de consolidación de talleres, ada documento equivale a 2,5%).
Hito 2: Documento borrador con el diseño de la estrategia de relacionamiento territorial del sector minero energético – 30 de enero 2021=15% (1 documento borrador).
Hito  3: Documento final  con el diseño de la estrategia de relacionamiento territorial del sector minero energético –  15 de Febrero de 2021=15% (1 documento final).
Hito 4: Socialización de la estrategia de relacionamiento territorial del sector minero energético – 1 de Marzo de 2021=15% (3 eventos virtuales de socialización + 1 publicación en página web del Ministerio de Minas y Energía, cada evento y publicación equivale a 3,75%).
Hito 5: Implementación de la estrategia con la conformación de la Mesa Técnica de articulación intersectorial  - 15 de  Marzo de 2021=15% (1 Acta de conformación de Mesa Técnica de articulación intersectorial).
Hito 6: Seguimiento continuo a la implementación de la estrategia de relacionamiento territorial del sector minero energético  a partir de actas o documentos generados del mismo.– acción continua a partir de 15 de Marzo de 2021- 31 de diciembre de 2026=25% (11 actas de seguimiento a la implementación de la estrategia de relacionamiento territorial, cada acta de seguimiento equivale a 2,273%).
Nota: el 15% de la línea base corresponde al hito 1.</t>
  </si>
  <si>
    <t>Sumatoria del porcentaje de avance en documento de revisión y análisis sobre las dinámicas actuales de fijación de tarifas por concepto de comisiones para algunos productos financieros.
Hito 1: Primer borrador del documento de revisión y análisis sobre las dinámicas actuales de fijación de tarifas por concepto de comisiones para algunos productos financieros=50%.
Hito 2: Aprobación por el Consejo Directivo de la URF del documento de revisión y análisis sobre las dinámicas actuales de fijación de tarifas por concepto de comisiones para algunos productos financieros=50%.</t>
  </si>
  <si>
    <t>Sumatoria del porcentaje de avance en el desarrollo de la nueva línea.
Hito 1: Diseño de la nueva línea=50%.
Hito 2: Apertura y colocación de recursos a través de la línea=50%.</t>
  </si>
  <si>
    <t>Sumatoria del porcentaje de avance en el desarrollo de la nueva línea:
Hito 1: Promoción y difusión a través de mesas de trabajo con los intermediarios financieros=50%.
Hito 2: Informe Final de la movilización de recursos a través de la línea=50%.</t>
  </si>
  <si>
    <t>Sumatoria del porcentaje de avance de la revisión e implementación de una agenda de trabajo que incluya las recomendaciones realizadas en la Misión de Internacionalización.
Hito 1: Elaboración de una agenda de trabajo para revisar las recomendaciones realizadas en la Misión de internacionalización y su factibilidad de implementación=33%.
Hito 2: Socialización de la agenda de trabajo construida con el DNP y los actores público privados involucrados en las recomendaciones de la misión. Entre ellos, estarán las entidades adscritas al Ministerio de Comercio, el BANREP, la DIAN y demás entidades que hagan parte de la gobernanza del comercio internacional. Desde el sector privado ANDI, CPC, Analdex, SAC y demás gremios que puedan ser relevantes. Las socializaciones se realizarán en el marco de las reuniones de la misión y reuniones específicas por sectores cuando sea necesario; el número de reuniones se definirá en la agenda de trabajo del Hito 1=33%.
Hito 3: Implementación y seguimiento de las acciones planteadas a través de 4 informes=34% (8,5% cada informe).</t>
  </si>
  <si>
    <t>Sumatoria del porcentaje de avance del diseño e implementación del programa de asistencia técnica para MiPymes.
Hito 1: Un primer borrador con documento de diseño del programa de asistencia técnica para MiPymes=20%.
Hito 2: Socialización del programa de asistencia técnica para MiPymes a través de una mesa de trabajo ante actores relevantes para recibir retroalimentación=10%.
Hito 3: Un documento final del diseño del programa de asistencia técnica para MiPymes en el que se atiendan los comentarios recibidos de los actores relevantes=10%.
Hito 4: Primer informe de seguimiento a la implementación del programa=20%.
Hito 5: Segundo informe de seguimiento a la implementación del programa=20%.
Hito 6: Tercer informe de seguimiento a la implementación del programa=20%.</t>
  </si>
  <si>
    <t>Sumatoria del porcentaje de avance en el diseño e implementación de la estrategia para apoyar proyectos de innovación.
Hito 1: Un documento con el diseño de la estrategia y el plan de acción de apoyo proyectos de innovación que permitan la introducción de nuevos servicios de laboratorios de ensayo, calibración, productores de materiales de referencia y proveedores de ensayos de aptitud=30%.
Hito 2: Un primer informe de seguimiento a la implementación de la estrategia de apoyo a proyectos de innovación que permitan la introducción de nuevos servicios de laboratorios de ensayo, calibración, productores de materiales de referencia y proveedores de ensayos de aptitud=20%.
Hito 3: Un segundo informe de seguimiento a la implementación de la estrategia de apoyo a proyectos de innovación que permitan la introducción de nuevos servicios de laboratorios de ensayo, calibración, productores de materiales de referencia y proveedores de ensayos de aptitud=40%.
Hito 4: Un informe final sobre la implementación de la estrategia=10%.</t>
  </si>
  <si>
    <t>Sumatoria del porcentaje de avance para el desarrollo de la primera convocatoria pública de proyectos productivos agropecuarios para la Zidres de Puerto López (Meta).
Hito 1: Documento elaborado con el manual operativo del banco de proyectos productivos agropecuarios de las Zidres=30%.
Hito 2: Documento elaborado con los lineamientos de política de financiamiento y riesgos agropecuarios para las Zidres=30%.
Hito 3: Apertura y publicación de convocatoria pública para la formulación y estructuración de proyectos productivos agropecuarios para la Zidres de Puerto López (Meta)=40%.</t>
  </si>
  <si>
    <t>Sumatoria de porcentaje de avance en las acciones orientadas a promover modelos de producción ganadera bovina sostenible.
Hito 1: Generación de nuevas ofertas tecnológicas e implementación de las existentes que contribuyan a la consolidación de modelos de producción bovina sostenible=40%.
Hito 2: Documento técnico con recomendaciones estratégicas en implementación de proyectos de ganadería bovina sostenible, para dinamizar la demanda del financiamiento en el marco de los instrumentos existentes y/o los que se creen=40%.
Hito 3: Documento que contenga los protocolos de gestión y acuerdos de gobernanza entre las entidades ambientales, agropecuarias y los productores pecuarios, orientados a consolidar el desarrollo de emprendimientos productivos pecuarios sostenibles bajos en carbono de acuerdo con las particularidades territoriales=20%.</t>
  </si>
  <si>
    <t>Sumatoria del porcentaje de avance en la capacitación a extensionistas agropecuarios que les permitan ajustar sus actividades productivas, así como mitigar las consecuencias derivadas de la pandemia por COVID – 19.
Hito 1: Documento técnico que dé cuenta de la transferencia de metodología de Finagro al SENA en los temas de Educación Financiera=20%; 2021 (10%), 2022 (5%), y 2023 (5%).
Hito 2: Documento con el informe de avance de las capacitaciones realizadas=80%; 2021 (60%), 2022 (10%), y 2023 (10%).</t>
  </si>
  <si>
    <t>Sumatoria del porcentaje de avance en la elaboración del documento de lineamientos para la formulación y estructuración de lineamientos:
Hito 1: Elaboración del documento de lineamientos=80%.
Hito 2: Publicación del documento para comentarios=10%.
Hito 3: Divulgación del documento definitivo a entidades territoriales=10%.</t>
  </si>
  <si>
    <t>Sumatoria del porcentaje de avance de la elaboración de los lineamientos para la estructuración y priorización de proyectos con participación privada requerido para la realización de las actividades tendientes al cumplimiento del indicador:
Hito 1: Documento que contenga la identificación de buenas prácticas para la estructuración y priorización de proyectos por APP=30%.
Hito 2: Documento de diagnóstico preparatorio que contenga los mecanismos de estructuración y priorización de proyectos APP=30%.
Hito 3: Documento de lineamientos de estructuración y priorización de proyectos APP=40%.</t>
  </si>
  <si>
    <t>Sumatoria del porcentaje de avance de la elaboración y documentación requerida para la expedición del Decreto Reglamentario requerido para la realización de las actividades tendientes al cumplimiento del indicador.
Hito 1: Documento que contenga la Identificación de la fuente alternativa de pago para el desarrollo de proyectos por APP=20%.
Hito 2: Documento que contenga los mecanismos  y metodologías que permitan incorporar la fuente alternativa de pago como componente de la remuneración de inversionistas privados=20%.
Hito 3: Borrador de Decreto Reglamentario=20%.
Hito 4: Presentación y discusión de borrador de Decreto Reglamentario=20%.
Hito 5: Documento de Decreto Reglamentario=20%.</t>
  </si>
  <si>
    <t>Sumatoria del porcentaje de avance en la identificación de electrodomésticos de fabricación nacional y su inclusión en el PAI PROURE.
Hito 1: Documento con la identificación de electrodomésticos con un bajo consumo energético y catalogados como eficientes energéticamente=40%.
Hito 2: Propuesta de inclusión de estrategias para promover el recambio de los electrodomésticos caracterizados en el hito 1, en el marco de la actualización del Plan de Acción Indicativo de Eficiencia Energética PAI PROURE=60%.</t>
  </si>
  <si>
    <t>Sumatoria de porcentaje de avance de desarrollo de un estudio que establezca la hoja de ruta para fortalecer los sistemas de información del IPSE con relación a las ZNI y diseño de una estrategia para llegar a una cobertura del 100% el servicio público de energía eléctrica a nivel nacional.
Hito 1: Desarrollo de los términos de referencia para la contratación de un estudio que establezca la hoja de ruta y estrategia para cerrar la brecha del servicio de energía eléctrica a nivel nacional=40%.
i. Análisis e identificación de la información necesaria para la caracterización de todas las ZNI y propuestas para la recolección de esta información. Información como número de usuarios, comunidades, caracterización de la demanda, capacidad de pago, potenciales de generación con FNCER, economía y aspectos sociales entre otros.
ii. Definición de los componentes para fortalecer los sistemas de información y mejora de la digitalización del  IPSE (Esto deberíamos dejarlo “abierto” a que sea cualquier entidad. La misión de transformación sugiere centralizar la información en una sola entidad que debe definirse. Pero en caso tal de que no sea IPSE, esto debería funcionar para cualquiera) en donde se pueda incluir, administrar y gestionar esta información. 
iii. Elaboración de una estrategia para la energización de los usuarios que aún no cuentan con el servicio de energía eléctrica, considerando definición técnica, fuentes de financiación, modelos de negocio y sostenibilidad.
Hito 2: Contratación del estudio=20%.
Hito 3: Socialización de la hoja de ruta y planeación de su aplicación con las entidades del sector energético=40%.</t>
  </si>
  <si>
    <t>Sumatoria del porcentaje de avance en el diseño y desarrollo de capacitaciones y socializaciones para fortalecer la cobertura y calidad del servicio de energía eléctrica en las Zonas No Interconectadas (ZNI).
Hito 1: Cartillas de capacitación diseñadas para prestadores del servicio y usuarios del servicio público de energía eléctrica en Zonas No Interconectadas (ZNI) en temas técnicos, regulatorios, administrativos, comerciales y financieros=40%.
Hito 2: Documento con el diseño de la estrategia de socialización de las cartillas diseñadas para la capacitación de prestadores del servicio y usuarios del servicio público de energía eléctrica en Zonas No Interconectadas (ZNI). La estrategia debe contener los objetivos de capacitación y socialización a cada uno de los actores definidos en las ZNI (Número de  prestadores del servicio, usuarios y entidades territoriales), cronograma y recursos asociados a las capacitaciones=20%.
Hito 3: Desarrollo de las capacitaciones definidas en el hito 2 y entrega de las cartillas diseñadas a prestadores del servicio y usuarios en ZNI=40%.</t>
  </si>
  <si>
    <t>Sumatoria del porcentaje de avance en la modificación de las condiciones del Fondo Especial Cuota de Fomento.
Hito 1: Elaboración de los documentos borradores normativos de los ajustes al Fondo Especial Cuota de Fomento=50%.
Hito 2: Elaboración de los documentos normativos definitivos de los ajustes al Fondo Especial Cuota de Fomento=30%.
Hito 3: Informe anual con los proyectos evaluados y los usuarios beneficiados por las modificaciones en el Fondo Especial Cuota de Fomento=20%.
Nota: El 40% de la línea base corresponde a avance en el hito 1.</t>
  </si>
  <si>
    <t>Sumatoria del porcentaje de avance en el diseño e implementación de  estrategia  para apoyar proyectos de desarrollo tecnológico e innovación con enfoque regional entre empresas, clústeres, universidades, centros de investigación y desarrollo tecnológico, y demás actores del SNCTeI.
Hito 1: Documento con el diseño de  estrategia  para apoyar proyectos de desarrollo tecnológico e innovación con enfoque regional entre empresas, clústeres, universidades, centros de investigación y desarrollo tecnológico, y demás actores del SNCTeI=50%.
Hito 2: Informe de la implementación de la estrategia para apoyar proyectos de desarrollo tecnológico e innovación con enfoque regional entre empresas, clústeres, universidades, centros de investigación y desarrollo tecnológico, y demás actores del SNCTeI=50%.</t>
  </si>
  <si>
    <t>Sumatoria de porcentaje de avance de ampliación del el alcance de Fábricas de Productividad con base en el diseño del escalamiento del programa para que llegue a más empresas beneficiarias.
Hito 1: Diseño del escalamiento del programa con base en los resultados de la evaluación de operaciones y resultados de Fábricas de Productividad=30%.
Hito 2: Escalamiento del programa con aumento de las intervenciones anuales a empresas beneficiarias=70%, distribuidos así: 
2021: 5 % (1.000 intervenciones).
2022: 7 % (1.500 intervenciones).
2023: 9 % (2.000 intervenciones).
2024: 11 % (2.500 intervenciones).
2025: 16 % (3.500 intervenciones).
2026: 22 % (5.000 intervenciones).</t>
  </si>
  <si>
    <t>Sumatoria del porcentaje de avance en la generación de una red de Centros de Desarrollo Tecnológico, Centros de Innovación y Productividad, Centros de excelencia, Parques de CTeI, laboratorios abiertos y universidades.
Hito 1: Mapeo de un grupo base de al menos 25 instituciones que presten servicios para la I+D+I y/o de transferencia de conocimiento=25%.
Hito 2: Desarrollo de un portafolio de servicios y/o tecnologías que contribuya a atender las necesidades del sector productivo y fomentar la innovación a través del trabajo colaborativo entre las instituciones mapeadas en el hito 1 y los usuarios de la red=25%.
Hito 3: Consolidación de la red a través de la oferta de los portafolios de servicios de cada institución generadora de conocimiento, y disposición en una plataforma de conexión oferta demanda=30%.
Hito 4: Definición de una estrategia de sostenibilidad de la red=20%.</t>
  </si>
  <si>
    <t>Sumatoria del porcentaje de avance en el diseño e implementación de la estrategia de encadenamientos productivos en las regionescon vocación extractiva de minerales.
Hito 1: Documento con la estrategia concertada de encadenamientos productivos que contenga la oferta y demanda de bienes y servicios, para el desarrollo de encadenamientos productivos hacia atrás (proveeduría) y hacia adelante (comercialización y valor agregado) en la regiones y minerales priorizados, buscando promover y mejorar la reactivación económica. Esta estrategia entre otras: actividades, cronograma, responsables, recursos asociados, etc.=50%.
Hito 2: Documento socializado con todos los actores que hagan parte de la estrategia de encadenamientos productivos=10%.
Hito 3: Informe anual de seguimiento a la implementación de la estrategia de encadenamientos productivos y valor agregado en las regiones y minerales priorizados  con vocación extractiva de minerales=40% (4 informes cada uno pesa 10%).</t>
  </si>
  <si>
    <t>Sumatoria del porcentaje de avance en la implementación del proyecto con alcance regional para el acompañamiento a los empresarios y emprendedores en su proceso de transformación digital.
Hito 1: Informe anual que dé cuenta de los 32 Centros abiertos=50% (30% para el 2021 y 20% para el 2022).
Hito 2: Informe anual que de cuenta de las 20.000 empresarios atendidos con diagnostico y hoja de ruta para la transformación digital=50%  (25% para el 2021 y 25% segundo año).</t>
  </si>
  <si>
    <t>Sumatoria del porcentaje de avance en la Inclusión en el Portal Innovamos los instrumentos de financiación destinados a promover la adopción, transferencia y comercialización de tecnologías en el sector productivo.
Hito 1: Mapeo de los productos financieros que conforman el portafolio de fuentes de financiación para promover la adopción, transferencia y comercialización de tecnologías en el sector productivo=40%.
Hito 2: Inclusión de los instrumentos de financiación en el portal INNOVAMOS=30%.
Hito 3: Actualizar de manera periódica los instrumentos de financiación para promover la adopción, transferencia y comercialización de tecnologías en el sector productivo=30%.</t>
  </si>
  <si>
    <t>Sumatoria en el porcentaje de avance en la implementación de las herramientas técnicas de divulgación y reactivación de proyectos de hidrocarburos y minería.
Hito 1: Construcción de las bases de datos de la información primaria y la integración de las herramientas de data masiva para las áreas con potencial geológico=30%.
Hito 2: Actualización de los mapas de potencial geológico a escalas regionales en la herramienta tecnológica - Geoportal del SGC - que permita la divulgación de la información geocientífica a partir de los datos obtenidos=30%.
Hito 3: Consolidación de los informes prospectivos de las zonas con potencial geológico=40%. Este hito se medirá con la elaboración de 1 informe anual por cada temática: Minería e Hidrocarburos, para un total de 12 informes en el horizonte del conpes, de los cuales 11 informes cada uno con un peso porcentual de 3,33% y el informe número 12 de 3.34%.</t>
  </si>
  <si>
    <t>Sumatoria del porcentaje de avance en el diseño de la estrategia para el desarrollo, consolidación y diversificación el conocimiento geocientífico.
Hito 1: A partir de la información existente se construirá el inventario de los adelantos y rezagos en la prospección de áreas con potencial geológico de exploración y explotación de recursos mineros energéticos=50% (El hito se medirá con la elaboración de 2 informes anuales por cada temática: Mineria e Hidrocarburos, para un total de 24 informes en el horizonte del conpes. Cada informe representa el 2,1% de este hito).
Hito 2: Elaborar documento de concertación de estrategias para aumentar el nivel de detalle en las escalas de los mapas para las zonas con potencial geológico y su inclusión en el geoportal, que conduzcan a la optimización de la exploración de recursos minero-energéticos=50% (El hito se medirá con la elaboración de 2 informes anuales por cada temática: Mineria e Hidrocarburos, para un total de 24 informes en el horizonte del conpes. Cada informe representa el 2,1% de este hito).</t>
  </si>
  <si>
    <t>Sumatoria del porcentaje de avance en la estructuración e implementación de un programa de apoyo de empresas de la Bioeconomía.
Hito 1: Documento con el diseño de la convocatoria del instrumento de apoyo= 35% (2021).
Hito 2: Publicación del instrumento para postulantes=5% (2022).
Hito 3: Selección de los beneficiarios del instrumento y el impulso de proyectos=50% (10% anual desde 2022 hasta 2026). (en su defecto un informe anual con los beneficiarios del programa, 10% cada informe).
Hito 4: Documento con estudio de resultados de los proyectos beneficiados=10% (2026).</t>
  </si>
  <si>
    <t>Sumatoria de porcentaje de avance en el desarrollo e implementación de la estrategia de promoción de Inversión de extranjera directa sostenible y de impacto (incluye entre otros temas,  economía circular).
Hito 1: Documento con la identificación y consolidación de oferta de valor de Colombia como destino de atracción de inversión sostenible y de impacto=30% a dic de 2021.
Hito 2: Documento con el mapeo de proyectos en busca de inversión extranjera directa con un componente de sostenibilidad = 30% a dic. del 2022.
Hito 3: Informe de actividades de promoción de Colombia como destino de inversión extranjera directa sostenible =40% en el 2022.</t>
  </si>
  <si>
    <t>Sumatoria del porcentaje de avance en la socialización de las líneas de trabajo en investigación, comercialización y registro en bioinsumos de uso agrícola.
Hito 1: Documentos con la Identificación de las necesidades de investigación en materia de plagas y enfermedades de mayor importancia económica  para productos priorizados e identificación de la disponibilidad de bioinsumos actuales  (incluye bioplaguicidas y biofertilizantes registrados ante el ICA) (vigilancia tecnológica)=20%.
2021 documento con línea base  (4%).
2022 documento actualizado/semestre  (semestre a 4% y semestre b 4%).
2023 documento actualizado /semestre  (semestre a 4% y semestre b 4%). 
Hito 2: Documentos con Mapeo de restricciones internacionales en moléculas de origen químico  para el control de plagas y enfermedades de mayor importancia económica  para productos priorizados=20%.
2021 documento con línea base  (4%).
2022 documento actualizado/semestre  (semestre a 4% y semestre b 4%).
2023 documento actualizado /semestre  (semestre a 4% y semestre b 4%).
Hito 3:  Documentos con Mapeo de bioinsumos que se encuentren en desarrollo a través de proyectos de investigación que den respuesta al control de plagas y enfermedades de mayor importancia económica  y  biofertilización para productos priorizados e identificación de acciones para promover su desarrollo y disponibilidad=40% (el trabajo se enfocará en desarrollos de bioinsumos que están en cambio de escala TRL6).
2021 documento con línea base  (8%).
2022 documento actualizado/semestre con acciones identificadas para promover el desarrollo, cambio de escala y/o comercialización de bioinsumos (semestre a 8% y semestre b 8%).
2023 documento actualizado/semestre con seguimiento al plan de acción (semestre a 8% y semestre b 8%).
Hito 4: Difusión a los actores de la cadena de nuevos desarrollo disponibles que atienden las necesidades de control de plagas y enfermedades de mayor importancia económica  y  biofertilización a través de eventos  (10%)  y articulación de mesas de trabajo para socialización de los resultados de transferencia y adopción (10%).
2021   3 mesas de trabajo  (3,3%).
2022   2 eventos de difusión (5%) y  3 mesas de trabajo (3,3%).
2023   2 eventos de difusión (5%) y  3 mesas de trabajo (3,4%).</t>
  </si>
  <si>
    <t>Sumatoria del porcentaje de avance en el diseño e implementación de la estrategia de apoyo a las iniciativas en economía circular, para el sector comercio​, industria y turismo.
Hito 1: Documento con el diseño de la estrategia de apoyo a las iniciativas en economía circular, para el sector comercio, industria y turismo=50% (2021).
Hito 2: Informes de seguimiento de la implementación de la estrategia de apoyo a las iniciativas en economía circular, para el sector comercio, industria y turismo=50% (a partir de 2021, 10% anual)​.</t>
  </si>
  <si>
    <t>Sumatoria del porcentaje de avance en la formulación e implementación de un conjunto de marcos normativos vinculantes relacionados con economía circular, conforme a las cuatro (4) normas priorizadas.
Hito 1: Elaboración de cuatro (4) borradores de norma aprobados por MinAmbiente=40% (entre el 2021 y 2022, a razón de 10% por cada borrador de norma priorizada)​.
Hito 2: Expedición de cuatro (4) normas=40% (entre el 2021 y 2022, a razón de 10% por cada norma priorizada expedida).
Hito 3: Elaboración de un documento con análisis de resultados de la implementación normativa en el marco de la economía circular=20% (2026).</t>
  </si>
  <si>
    <t>Sumatoria en el porcentaje de avance en el desarrollo del instrumento normativo.
Hito 1: Elaboración del estudio técnico de soporte para el instrumento=30% (2021).
Hito 2: Elaboración del proyecto de norma=20% (2021).
Hito 3: Consulta pública de la norma=10% (2021).
Hito 4: Aprobación del instrumento normativo=40% (2022).</t>
  </si>
  <si>
    <t>Sumatoria en el porcentaje de avance en el desarrollo del instrumento económico.
Hito 1: Elaboración del estudio técnico de soporte para el instrumento=30% (2021).
Hito 2: Documento borrador del proyecto de ley=20% (2021).
Hito 3: Proyecto de ley en Consulta Pública=10% (2022).
Hito 4: Borrador proyecto de Ley con aprobación de la oficina jurídica de MinAmbiente y de entidades involucradas en el instrumento=30% (2022).
Hito 5: Presentación proyecto de ley al Congreso de la República=10% (2022).</t>
  </si>
  <si>
    <t>Sumatoria del porcentaje de avance en el desarrollo del instrumento para incentivar la separación en la fuente.
Hito 1: Documento con el estudio de soporte del instrumento=30% (2021).
Hito 2: Borrador de la norma por la cual se reglamenta el instrumento=35% (2021).
Hito 3: Expedición de la norma=35% (2022).</t>
  </si>
  <si>
    <t>Sumatoria del porcentaje de avance en las acciones de implementación de la sub-sección de gestión institucional de la pandemia.
Hito 1: Definir el lineamiento para estandarizar en las sedes electrónicas la publicación de los informes relacionados con la gestión institucional sobre la pandemia, en la sección de transparencia y acceso a información pública, por parte de las entidades nacionales=60%.
Hito 2: Socializar los lineamientos para estandarizar en las sedes electrónicas la publicación de los informes relacionados con la gestión institucional sobre la pandemia, en la sección de transparencia y acceso a información pública=40%.</t>
  </si>
  <si>
    <t>Sumatoria del porcentaje de avance en las acciones para el desarrollo y socialización de la plataforma de intercambio de experiencias exitosas y lecciones aprendidas.
Hito 1: Definir y desarrollar el mecanismo tecnológico para la plataforma de intercambio de experiencias=30%.
Hito 2: Definir metodología de mapeo de iniciativas y actores clave para incluir en la plataforma=20%.
Hito 3: Implementación y lanzamiento a la ciudadanía de la plataforma=20%.
Hito 4: Diseñar una guía para replicar las iniciativas y experiencias en diferentes contextos=10%.
Hito 5: Diseñar un plan de acción que contenga la estrategia de socialización de la plataforma con entidades públicas, sector privado y ciudadanía, y su respectiva implementación=20%.</t>
  </si>
  <si>
    <t>Sumatoria del porcentaje de avance en el diseño y la implementación de la metodología para priorización de trámites en el proceso de reactivación.
Hito 1: Un documento con el diseño de la metodología para la identificación y priorización de los trámites para la reactivación económica y social=20%.
Hito 2: Un documento con la consolidación de la identificación de los trámites necesarios para el proceso de reactivación efectuado por las entidades responsables de su gestión=20%.
Hito 3: Un informe con las acciones de simplificación de tramites relacionados con la reactivación económica y social incorporadas al Plan institucional de las entidades responsables de los trámites=30%.
Hito 4: Tres informes de seguimiento al 100% de entidades con trámites relacionados con la reactivación económica y social, acompañadas por Función Pública=30%. Primer informe 2023=10%; Segundo informe 2024=10%; Tercer informe 2025=10%.</t>
  </si>
  <si>
    <t>Sumatoria del porcentaje de avance de la elaboración e implementación de una agenda de trabajo para garantizar la sostenibilidad de las finanzas públicas y que incluya las recomendaciones realizadas en la Comisión de Beneficios​.
Hito 1: Elaboración de la agenda de trabajo del plan para garantizar la sostenibilidad de las finanzas públicas=35%.
Hito 2: Elaboración de la agenda de trabajo que incluya las recomendaciones realizadas en la Comisión de Beneficios=35%.
Hito 3: Seguimiento de la agenda de trabajo con las diferentes entidades del orden nacional involucradas mediante informes semestrales (15 % cada uno)=30%.</t>
  </si>
  <si>
    <t>Sumatoria de porcentaje de avance en desarrollo de herramienta metodológica para incorporar análisis de riesgo de desastres en proyectos de inversión pública, relacionados con la prestación de servicios de acueducto, alcantarillado y tratamiento de aguas residuales, que incluya criterios para la adaptación al cambio climático.
Hito 1: Elaborar un documento que contenga el análisis del marco normativo, institucional y de instrumentos desarrollados por el sector de agua y saneamiento, para incorporar análisis de riesgo de desastres en la formulación de proyectos de inversión pública a nivel municipal destinados a la prestación de servicios de acueducto, alcantarillado y tratamiento de aguas residuales=20%.
Hito 2: Elaborar la metodología para incorporar análisis de riesgo de desastres en proyectos de inversión pública a nivel municipal especialmente para categorías 4, 5 y 6 y, áreas rurales en general para todas las categorías municipales del país, relacionados con la prestación de servicios de acueducto, alcantarillado y tratamiento de aguas residuales, en las fases de prefactibilidad (fase II) y factibilidad (fase III) que incluya criterios para la adaptación al cambio climático=40%.
Hito 3: Elaborar una guía en lenguaje claro producto de la herramienta metodológica con el paso a paso de la incorporación del análisis de riesgo de desastres en proyectos de inversión pública a nivel municipal especialmente para categorías 4, 5 y 6 y, áreas rurales en general para todas las categorías municipales del país, relacionados con la prestación de servicios de acueducto, alcantarillado y tratamiento de aguas residuales, que incluyan criterios para que en la formulación de este tipo de proyectos se incluyan medidas para adaptarse al cambio climático=20%.
Hito 4: Socialización de herramienta con los gestores de los 32 Planes Departamentales de Agua - PDA a cargo del Viceministerio de Agua=20%.</t>
  </si>
  <si>
    <t>Sumatoria del porcentaje de avance en la asistencia técnica para la implementación del Modelo Unificado de Gestión y Cumplimiento del Gobierno nacional, los gobiernos departamentales y municipales.
Hito 1: Definir un documento con los criterios para priorizar las entidades territoriales que harán parte del proceso de implementación del Modelo Unificado de Gestión y Cumplimiento=20% (2021).
Hito 2: Priorizar en un documento los municipios que cumplen con las capacidades para la implementación del Modelo Unificado de Gestión y Cumplimiento=20% (2021).
Hito 3: Servicio de asistencia técnica a través del cual se le dará desarrollo a la implementación del Modelo Unificado de Gestión y Cumplimiento entre el DAFP, DNP y la Consejería Presidencial para la Gestión y Cumplimiento=60% (2021-2026).
Nota: Detalle del avance del Hito 3 por año: Informe de seguimiento a la asistencia técnica 2021: 10%; Informe de seguimiento a la asistencia técnica 2022: 10%, Informe de seguimiento a la asistencia técnica 2023: 10%, Informe de seguimiento a la asistencia técnica 2024: 10%, Informe de seguimiento a la asistencia técnica 2025: 10%, Informe de seguimiento a la asistencia técnica 2026: 10%.</t>
  </si>
  <si>
    <t>Sumatoria del porcentaje de avance en el diseño e implementación del plan de ejecución gradual para mejorar el recurso humano de las autoridades de policía.
Hito 1: Crear un documento que cuente con el plan que establezca los parámetros de acompañamiento mediante asistencias técnicas a las entidades territoriales priorizadas para incentivar la contratación de gestores de convivencia=15% [MinInterior].
Hito 2: Diseñar un documento que cuente con el plan de comunicaciones para incentivar la incorporación de policías profesionales y auxiliares =15% [Policía, apoya MinDefensa]​.
Hito 3: Realizar un documento que contenga las condiciones mínimas requeridas para la contratación de personas por prestación de servicios para desempeñar funciones administrativas, de acuerdo con las necesidades de los cargos=15% [Policía, apoya MinDefensa].
Hito 4: Diseñar un documento con la propuesta de reforma al Estatuto de Carrera para el personal uniformado de la Policía=20% [Policía, MinDefensa].
Hito 5: Presentar un informe de resultados de la redistribución del personal policial que estaban brindando servicio de protección, en el marco al derecho a la seguridad personal y de su entrega gradual de los esquemas de protección a la UNP=15% [Policía, apoya MinDefensa]​.
Hito 6: Realizar un estudio técnico para adaptar el modelo matemático que actualmente tiene el Ministerio de Defensa a las necesidades que tiene la Policía Nacional en materia de incorporación, crecimiento y costos de personal, y fortalecer el modelo matemático para distribuir el personal=20% [Policía, apoya MinDefensa].</t>
  </si>
  <si>
    <t>Sumatoria del porcentaje de avance del plan de mejoramiento de la interoperabilidad de los sistemas de información​.
Hito 1: Desarrollar un documento que contenga los lineamientos para la interoperabilidad de los sistemas de información para analizar la ocurrencia de delitos y comportamientos contrarios a la convivencia=25% ​[Policía].
Hito 2: Desarrollar un documento con el plan de mejoramiento de la interoperabilidad de los sistemas de información que conforman el Sistema Integrado de Emergencia y Seguridad (SIES)=25% [MinInterior].
Hito 3: Desarrollar un informe de seguimiento a la implementación del plan de mejoramiento de la interoperabilidad de los sistemas de información para analizar la ocurrencia de delitos y comportamientos contrarios a la convivencia=25% [Policía].
Hito 4: Desarrollar un informe de seguimiento a la implementación del plan de mejoramiento de la interoperabilidad de los sistemas de información que conforman el Sistema Integrado de Emergencia y Seguridad (SIES) =25% [MinInterior].</t>
  </si>
  <si>
    <t>Sumatoria del porcentaje de avance del aumento de capacidades en análisis de datos.
Hito 1: Diseñar las herramientas de big data, análisis econométrico e inteligencia artificial en los análisis del Observatorio del Delito de la Policía Nacional=40% [Policía].
Hito 2: Presentar dos informes sobre de los proyectos financiados por las entidades territoriales, con el fin de robustecer las capacidades tecnológicas de la Policía Nacional=30%; cada informe tiene un valor de 15% [Policía].
Hito 3: Presentar dos informes de la adecuación de las condiciones mínimas de funcionamiento de las salas CIEPS=30%; cada informe tiene un valor de 15% [Policía].</t>
  </si>
  <si>
    <t>Sumatoria del porcentaje de avance del diseño e implementación de los planes de continuidad y contingencia de las herramientas que soportan el acceso al servicio de justicia.
Hito 1: Elaborar documento técnico de diagnóstico de situaciones críticas=30%.
Hito 2: Elaborar un plan de continuidad y contingencia conforme al resultado del documento de diagnóstico= 50%.
Hito 3: Informe de revisión anual del plan de continuidad y contingencia=20% (2023 y 2024=7%; 2025=6%).</t>
  </si>
  <si>
    <t>Sumatoria del porcentaje de avance de la provisión de medios digitales que permitan la conectividad remota, con enfoque territorial y diferencial, para contribuir a la garantía del acceso a servicios de justicia y la satisfacción de derechos de las víctimas y los comparecientes  ante la JEP.
Hito 1: Elaborar documento técnico con la estrategia de conectividad remota en el acceso a servicios de justicia y la satisfacción de derechos a víctimas y comparecientes ante la JEP=20% (2021).
Hito 2: Informe con la identificación de municipios, poblaciones y sujetos colectivos de derecho de interés de la Jurisdicción que requieren medidas especiales y urgentes de conectividad remota en razón a que hacen parte de los sujetos intervinientes en los macrocasos abiertos en calidad de víctimas, comparecientes y además que requieren medidas especiales de protección por medio de la coordinación y articulación con las entidades competentes estatales y gubernamentales=10% (2022).
Hito 3: Realizar la gestión de recursos con cooperación internacional para la implementación de la estrategia de conectividad remota para víctimas y comparecientes de la JEP=10% (2022).
Hito 4: Informe de seguimiento semestral de la implementación de la estrategia de conectividad remota para víctimas y comparecientes de la JEP= 60% (2023[II]-2025) (5 informes en donde cada uno pesa 12%).</t>
  </si>
  <si>
    <t>Sumatoria del porcentaje de avance en la elaboración de documento técnico con el análisis de las TIC como servicio público esencial.
Hito 1: Revisión normativa y técnica de las TIC como servicio público esencial=25%.
Hito 2: Mesas técnicas con entidades públicas y privadas del orden nacional y territorial que se consideren pertinentes=25%.
Hito 3: Elaboración documento técnico que incluya recomendaciones para proponer reformas técnicas y normativas en esta materia=50%.</t>
  </si>
  <si>
    <t>Sumatoria del porcentaje de avance en el desarrollo de un estudio sobre la viabilidad de implementación de tecnologías innovadoras y alternativas no tradicionales como soluciones al despliegue de infraestructura de telecomunicaciones.
Hito 1: Análisis comparativo de tecnologías innovadoras y alternativas no tradicionales y su efectividad, replicabilidad y escalabilidad en el despliegue de infraestructura en zonas rurales y apartadas=20%.
Hito 2: Mesas técnicas (mínimo 3) con entidades y organizaciones tanto públicas como privadas del sector TIC para la revisión y selección de tecnologías innovadoras y alternativas no tradicionales viables en el país y para su evaluación y proyección del uso sostenible a largo plazo, que complementen las estrategias de despliegue de infraestructura y redes de telecomunicaciones vigentes=20%.
Hito 3: Análisis de la capacidad de banda ancha (velocidades de bajada y subida) de estas tecnologías innovadoras y alternativas no tradicionales que permitan hacer un uso productivo del Internet en Colombia=20%.
Hito 4: Recomendación de oportunidades de implementación en Colombia a través de esquemas de innovación, cooperación y/o co-creación, aprovechando herramientas como Resolución CRC 5980 de 2020 o el Decreto 1974 de 2019=20%.
Hito 5: Emisión de recomendaciones técnicas y de calidad, de política pública y regulatorias para implementación de estas tecnologías, mediante pruebas piloto en zonas rurales y apartadas del territorio nacional=20%.</t>
  </si>
  <si>
    <t>Sumatoria del porcentaje de avance en el diseño e implementación del modelo metodológico y operativos de acompañamiento a entidades públicas para la adopción de soluciones Govtech.
Hito 1: Modelo metodológico y operativo diseñado y socializado=30%.
Hito 2: Informe de acompañamiento a por lo menos 7 entidades públicas en el que se reporte la caracterización de sus retos Govtech y la implementación de estrategias de innovación abierta para la búsqueda de soluciones tecnológicas provenientes de startups, scaleups o MiPymes=20%.
Hito 3: Informe de gestión sobre la implementación de mejoras técnicas y tecnológicas de por lo menos 7 soluciones tecnológicas provenientes de startups, scaleups o MiPymes=20%.
Hito 4: Informe de sensibilización y acompañamiento a por lo menos 7 entidades públicas en el uso del esquema de Compra Pública para la Innovación para la adquisición de las soluciones tecnológicas mejoradas=20%.
Hito 5: Diseño del modelo del primer Fondo Govtech para la financiación de soluciones tecnológicas para el sector público=10%.</t>
  </si>
  <si>
    <t>Sumatoria de avance en la elaboración de una hoja de ruta y un plan de seguimiento para ejecución de las diecisiete iniciativas de transformación digital pública priorizadas.
Hito 1: Elaboración de la hoja de ruta y plan de seguimiento articulando las entidades responsables de la ejecución de los proyectos de transformación digital pública priorizados por el Gobierno nacional para la reactivación económica=50%.
Hito 2: Mesas técnicas mensuales con cada entidad para el seguimiento de los avances y presentación de resultados de la implementación de cada proyecto de acuerdo con lo definido en la hoja de ruta y plan de seguimiento=30%.
Hito 3: Reporte final de la ejecución de la hoja de ruta y plan de seguimiento=20%.</t>
  </si>
  <si>
    <t>Sumatoria de avance en la publicación del Plan Nacional de Infraestructura de Datos y de la hoja de ruta para su implementación.
Hito 1: Construcción del documento técnico del Plan Nacional de Infraestructura de Datos y definición de la hoja de ruta para su implementación, que contenga como mínimo los insumos de la consultoría para la infraestructura nacional de datos desarrollada por el Ministerio de Tecnologías de la Información y las Comunicaciones en el marco del documento CONPES 3975 Política Nacional para la Transformación Digital e Inteligencia Artificial y los aportes de otros actores relevantes para el ecosistema de datos como el Departamento Administrativo Nacional de Estadística=50%.
Hito 2: Publicación del documento técnico del Plan Nacional de Infraestructura de Datos y la hoja de ruta para su implementación, que incluya la definición y componentes de la infraestructura de datos y el Modelo de Gobernanza de la Infraestructura de Datos del Estado desarrollado por el Departamento Administrativo de la Presidencia de la República, a través de la Consejería Presidencial para Asuntos Económicos y Transformación Digital=50%.</t>
  </si>
  <si>
    <t>Sumatoria de avance en la implementación del Plan Nacional de Infraestructura de Datos.
Hito 1: Elaboración de un instrumento normativo o administrativo para la ejecución del Plan Nacional de Infraestructura de Datos que permita la implementación de la hoja de ruta definida para este plan. Este instrumento debe incluir la definición y gestión del paquete nacional de datos maestros=30%.
Hito 2: Revisión normativa vigente y propuesta de ajustes para definición de un marco normativo que habilite y promueva la reutilización e intercambio (B2B, B2G, B2C, G2G), protección y portabilidad e innovación basada en datos, para la adopción de tecnologías de la 4RI. Para este hito se consultará a la Delegatura de datos personales de la Superintendencia de Industria y Comercio y a la Dirección de Economía Digital de MinTIC=20%.
Hito 3: Desarrollo de un proyecto de intercambio de datos en espacios comunes con el sector privado, academia o sujetos obligados de la Ley 1712 del 2014 por medio de mecanismos de compartición de datos como data trust, data commons o data marketplace en sectores productivos priorizados=30%.
Hito 4: Elaboración y presentación del informe de resultados de la implementación del Plan Nacional de Infraestructura de Datos en el Comité Técnico de Economía y Transformación Digital del Sistema Nacional de Competitividad e Innovación, en el que se utilicen los insumos / reportes del seguimiento periódico=20%.</t>
  </si>
  <si>
    <t>Sumatoria del porcentaje de avance en la implementación del Modelo de Gobernanza de la Infraestructura de Datos del Estado.
Hito 1: Elaboración de hoja de ruta y documento técnico del Modelo de Gobernanza de la Infraestructura de Datos del Estado que incluya la definición de principios, roles, funciones, activos a gobernar e instrumentos de gobierno=40%.
Hito 2: Aprobación de instrumento normativo vinculante que defina el Modelo de Gobernanza de la Infraestructura de Datos del Estado, sus componentes y principios, los roles y funciones, activos e instrumentos que permitan su aplicación a nivel nacional y territorial=40%.
Hito 3: Informe técnico de implementación del Modelo de Gobernanza de la Infraestructura de Datos del Estado=10%.
Hito 4: Elaboración y presentación del informe de resultados de la implementación del Modelo de Gobernanza de la Infraestructura de Datos del Estado en el Comité Técnico de Economía y Transformación Digital del Sistema Nacional de Competitividad e Innovación, en el que se utilicen los insumos / reportes del seguimiento periódico=10%.</t>
  </si>
  <si>
    <t>Sumatoria del porcentaje de avance en la implementación del Modelo de Madurez del Marco de Interoperabilidad.
Hito 1: Documento con formulación de una estrategia de promoción y uso del modelo de madurez del marco de interoperabilidad=10%.
Hito 2: Elaboración de una propuesta de diseño del aplicativo web para realizar el autodiagnóstico del modelo de madurez del marco de interoperabilidad=10%.
Hito 3: Actualización del documento metodológico y técnico del Modelo de Madurez del Marco de Interoperabilidad desarrollado por el Ministerio de Tecnologías de la Información y las Comunicaciones que incluya la adhesión los dominios=10%.
Hito 4: Elaboración de un mecanismo en línea de encuesta que permita el autodiagnóstico según guías de diligenciamiento e instrumentos de acompañamiento remoto disponibles. Este mecanismo permitirá generar el diagnóstico por cada entidad del orden nacional con la estimación cuantitativa de adhesión y cumplimiento a los dominios: legal, organizacional, semántico y técnico=20%.
Hito 5: Documento de diagnóstico de análisis de brechas del Modelo de Madurez del Marco de Interoperabilidad de entidades del orden nacional con la valoración cualitativa de adhesión y cumplimiento a los dominios: legal, organizacional, semántico y técnico, tomando como referencia las guías generales de nivel de madurez, brecha y recomendaciones=30%.
Hito 6: Publicación web de informe técnico y recomendaciones del Modelo de Madurez del Marco de Interoperabilidad=10%.
Hito 7: Elaboración y presentación de resultados consolidados del análisis del Modelo de Madurez del Marco de Interoperabilidad=10%.</t>
  </si>
  <si>
    <t>Sumatoria del porcentaje de avance del informe de gestión de oportunidades de cooperación técnica internacional para apoyar la implementación del Plan Nacional de Infraestructura de Datos.
Hito 1: Documento de mapeo de oportunidades de cooperación técnica internacional y requisitos teniendo en cuenta las necesidades que se aborden en el Plan Nacional de Infraestructura de Datos=50%.
Hito 2: Documento de gestión que incluya soporte de la presentación de las necesidades del Plan Nacional de Infraestructura de Datos ante posibles cooperantes para la gestión de alianzas=50%.</t>
  </si>
  <si>
    <t>Sumatoria de avance en el diseño del el mecanismo de formación del Grupo Interno de trabajo en Inteligencia Artificial.
Hito 1: Diseño de la Oficina y su conformación, definiendo equipo de trabajo y recursos=50%.
Hito 2: Establecimiento de funciones y conformación bajo la normativa aplicable=30%.
Hito 3: Informe final de resultados de mecanismo de formación de Grupo de Trabajo Interno en inteligencia artificial=20%.</t>
  </si>
  <si>
    <t>Porcentaje de avance de la actualización de la información socioeconómica de los hogares y promoción e inclusión de hogares nuevos en el Sisbén IV para ampliar el Registro Social de Hogares.</t>
  </si>
  <si>
    <t>Porcentaje de avance en la revisión y el ajuste de los criterios de focalización poblacional y territorial, criterios de entrada, permanencia y salida de los programas de transferencias monetarias.</t>
  </si>
  <si>
    <t>Porcentaje de avance de integración de la Plataforma de Transferencias Monetarias y el Registro Social.</t>
  </si>
  <si>
    <t>Porcentaje de avance en el diseño de una estrategia intersectorial para eliminar barreras al acceso de población migrante proveniente de Venezuela a programas para la superación de la pobreza y atención de la población vulnerable.</t>
  </si>
  <si>
    <t>Porcentaje de avance en la articulación de los registros Rural y Social de Hogares.</t>
  </si>
  <si>
    <t>Porcentaje de solicitudes de restitución de tierras demandadas mediante el mecanismo de Demanda Electrónica.</t>
  </si>
  <si>
    <t>Número de jóvenes y mujeres rurales beneficiados de mecanismos y acciones de generación de ingresos.</t>
  </si>
  <si>
    <t>Número de actividades de difusión del PPS en municipios rurales y rurales dispersos.</t>
  </si>
  <si>
    <t>Número de hogares con subsidios asignado para mejoramiento de vivienda urbana.</t>
  </si>
  <si>
    <t>Número de hogares con subsidios asignado para mejoramiento de vivienda rural.</t>
  </si>
  <si>
    <t>Porcentaje de entidades de orden nacional y territorial acompañadas en la implementación de acciones para promover la Crianza Amorosa y el Juego.</t>
  </si>
  <si>
    <t>Número de programas de Prosperidad Social que promueven la crianza amorosa y el juego como factores protectores de la niñez y la adolescencia.</t>
  </si>
  <si>
    <t>Porcentaje de programas que cuentan con acciones de apoyo y acompañamiento a las familias participantes de los programas de Prosperidad Social para mitigar la desacumulación de capital humano acentuada por la pandemia.</t>
  </si>
  <si>
    <t>Número de entidades territoriales acompañadas para la implementación de la Ruta Integral de Atenciones para primera infancia, e infancia y adolescencia propia.</t>
  </si>
  <si>
    <t>Número de prestadores de educación inicial con acompañamiento técnico.</t>
  </si>
  <si>
    <t>Porcentaje de asistencias técnicas para implementación de la ruta para la promoción y mantenimiento de la salud en lo que corresponde a primera infancia desarrolladas/programadas.</t>
  </si>
  <si>
    <t>Número de alianzas desarrolladas en el marco de la Gran Alianza por la Nutrición por año.</t>
  </si>
  <si>
    <t>Número de mesas de seguimiento departamental al Plan de Trabajo Contra la Desnutrición Ni1+ conformadas o acompañadas para el fortalecimiento en la articulación intersectorial.</t>
  </si>
  <si>
    <t>Porcentaje de avance en el rediseño, socialización e implementación del modelo probabilístico de vulneración de derechos en niños, niñas y adolescentes.</t>
  </si>
  <si>
    <t>Porcentaje de avance en el Diseño e implementación de instrumentos para el fortalecimiento del gasto público dirigido a la niñez.</t>
  </si>
  <si>
    <t>Porcentaje de avance en el diseño y gestión para la implementación de acciones que desarrollen la política de SAN.</t>
  </si>
  <si>
    <t>Número de docentes de preescolar que han realizado procesos de fortalecimiento de su práctica pedagógica.</t>
  </si>
  <si>
    <t>Porcentaje de avance en el diseño e implementación de estrategias pedagógicas que promuevan educación ambiental para una cultura de la sostenibilidad.</t>
  </si>
  <si>
    <t>Porcentaje de avance en el diseño e implementación de la estrategia de seguimiento y búsqueda activa de la población desescolarizada.</t>
  </si>
  <si>
    <t>Porcentaje de avance en el diseño e implementación de la estrategia de fortalecimiento de aprendizaje.</t>
  </si>
  <si>
    <t>Porcentaje de avance en la prestación del servicio educativo de forma presencial, con protocolos de bioseguridad y bajo el esquema de alternancia educativa.</t>
  </si>
  <si>
    <t>Porcentaje de avance en la implemenación del Modelo de alimentación escolar para las ruralidades con pertinencia territorial y cultural, que contribuyan a la inclusión social, económica y productiva de los pequeños productores y familias de la ruralidad.</t>
  </si>
  <si>
    <t>Porcentaje de avance en el diseño e implementación de la estrategia de complementaria de soluciones educativas digitales offline.</t>
  </si>
  <si>
    <t>Porcentaje de avance en la implementación de la estrategia intersectorial para el desarrollo socioemocional, la participación y el bienestar de la comunidad educativa para atender los efectos generados por efectos del covid.</t>
  </si>
  <si>
    <t>Porcentaje de avance en el otorgamiento de auxilios económico para el pago de la matrícula de los jóvenes en condición de vulnerabilidad a través de las IES públicas.</t>
  </si>
  <si>
    <t>Porcentaje de avance en diseño e implementación de la estrategia para fortalecimiento de los espacios colaborativos entre IES para articular acciones e iniciativas que permitan mejorar la calidad de la educación superior, su pertinencia, cierre de brechas y la articulación con el sector productivo.</t>
  </si>
  <si>
    <t>Porcentaje de avance en Implementar una estrategia para fomentar el uso de los catálogos de cualificaciones cualificaciones para el diseño de oferta en educación posmedia.</t>
  </si>
  <si>
    <t>Porcentaje de avance en el desarrollo una estrategia para el fomento de la educación en modalidad dual en los niveles de educación superior, prioritariamente en los sectores que se definan como estratégicos para la reactivación, a partir de un piloto con representantes del sector productivo, academia y el Gobierno.</t>
  </si>
  <si>
    <t>Porcentaje de avance en la elaboración articulada del Plan Nacional de Talento en Habilidades Digitales para la adopción de tecnologías de la Cuarta Revolución Industrial y la hoja de ruta para su implementación.</t>
  </si>
  <si>
    <t>Porcentaje de avance en el diseño e implementación de la estrategia para incentivar la incripción de mujeres y jòvenes en el servicio de evaluación y certificación de competencias laborales del SENA.</t>
  </si>
  <si>
    <t>Porcentaje de avance en la identificación, divulgación y gestión para la apropiación de buenas prácticas formativas, que atienden con enfoque diferencial a las poblaciones vulnerables en el desarrollo de la formación profesional.</t>
  </si>
  <si>
    <t>Porcentaje de avance en el diseño y/o actualización de diseños curriculares con el fin de que la oferta de formación atienda los sectores estratégicos, las necesidades de los empresarios y el crecimiento limpio en el país.</t>
  </si>
  <si>
    <t>Porcentaje de avance en el diseño e implementación de puestas formativas para el desarrollo y fortalecimiento de la transformación digital en la Formación profesional SENA.</t>
  </si>
  <si>
    <t>Porcentaje de avance en el diseño de un programa de empleo temporal en obras y actividades públicas.</t>
  </si>
  <si>
    <t>Porcentaje de avance en el diseño e implementación de estrategias para fomento de hábitos de vida saludable.</t>
  </si>
  <si>
    <t>Porcentaje de avance en la realización de la evaluación institucional de la Comisión Intersectorial de Salud Pública.</t>
  </si>
  <si>
    <t>Porcentaje de avance en la expedición del documento de Lineamientos para la vacunación contra el COVID-19.</t>
  </si>
  <si>
    <t>Porcentaje de avance del desarrollo y de implementación de mecanismos que promuevan la evaluación de la efectividad de vacunas contra SARS-cov-2 en las diferentes regiones del país, con énfasis en la red de laboratorios fortalecidos por Minciencias en la emergencia sanitaria.</t>
  </si>
  <si>
    <t>Porcentaje de avance del análisis de la capacidad de almacenamiento de vacunas e insumos actual en el nivel nacional, departamental y distrital.</t>
  </si>
  <si>
    <t>Porcentaje de avance de la coordinación de la cantidad total de recursos disponibles para vacunación.</t>
  </si>
  <si>
    <t>Porcentaje de avance del diseño y de implementación de una estrategia de comunicación y divulgación masiva sobre los beneficios y riesgos de la vacuna desde el momento que se tenga certeza de la adquisición de la vacuna.</t>
  </si>
  <si>
    <t>Porcentaje de avance del diseño e implementación de una estrategia con la priorización de las personas que serán vacunas por fases, teniendo en cuenta la disponibilidad de los biológicos adquiridos y las características sociales, económicas y epidemiológicas de las poblaciones.</t>
  </si>
  <si>
    <t>Porcentaje de avance de la evaluación de seguridad, eficacia y calidad de las vacunas.</t>
  </si>
  <si>
    <t>Porcentaje de avance de la propuesta de implementación de las recomendaciones de la Misión de Empleo consideradas prioritarias para  mejorar la empleabilidad de los trabajadores, aumentar la formalización laboral y promover la creación de empleo.</t>
  </si>
  <si>
    <t>Porcentaje de avance en la evaluación y priorización de las estrategias que fortalezcan el acceso de los habitantes rurales a los servicios de seguridad social integral teniendo en cuenta espacios de concertación tripartitos.</t>
  </si>
  <si>
    <t>Porcentaje de avance en el diseño de la propuesta de modificaciones legales al Régimen Simple Tributario (RST).</t>
  </si>
  <si>
    <t>Porcentaje de avance en la implementación de la estrategia para facilitar el acceso de las micro y pequeñas empresas (MiPES) en compras públicas.</t>
  </si>
  <si>
    <t>Porcentaje de avance en la estructuración del Buscador de Oportunidades de Negocio.</t>
  </si>
  <si>
    <t>Porcentaje de avance del informe sobre el crecimiento de la Tienda Virtual del Estado Colombiano.</t>
  </si>
  <si>
    <t>Porcentaje de avance en la elaboración de un documento con el análisis sobre la política de libre competencia que promueva y facilite la reactivación económica.</t>
  </si>
  <si>
    <t>Porcentaje de avance del diseño de la propuesta del instrumento normativo vinculante que fortalezca las herramientas dispuestas en la Ley de Insolvencia para los trámites de liquidación judicial.</t>
  </si>
  <si>
    <t>Porcentaje de avance en el diseño e implementación de una estrategia de relacionamiento territorial que promueva la coordinación nación territorio, y contribuya a la generación de condiciones favorables y armónicas para la entrada de los proyectos del sector minero energético.</t>
  </si>
  <si>
    <t>Porcentaje de avance en la implementación de las estrategias para hacer mas eficientes los procesos de consulta previa.</t>
  </si>
  <si>
    <t>Valor de compromisos en fondos de inversión a través del compartimiento venture capital del fondo de fondos.</t>
  </si>
  <si>
    <t>Colocación de la línea de crédito directo.</t>
  </si>
  <si>
    <t>Colocación a través de la línea MiPymes Competitivas.</t>
  </si>
  <si>
    <t>Porcentaje de avance en la revisión y ajuste portafolio de productos y servicios de Finagro, con el fin de proponer productos financieros en condiciones especiales para la agricultura campesina, familiar y comunitaria, los pequeños productores y medianos productores emergentes, conforme la prospectiva de recuperación económica del sector agropecuario y rural. .</t>
  </si>
  <si>
    <t>Porcentaje de avance en documento de revisión y análisis sobre las dinámicas actuales de fijación de tarifas por concepto de comisiones para algunos productos financieros.</t>
  </si>
  <si>
    <t>Porcentaje de avance en expedición de los instrumentos normativos para promover una mayor participación de inversionistas y agentes oferentes de productos y servicios financieros, de acuerdo a lo planteado en el Documento de Política del Sector Financiero.</t>
  </si>
  <si>
    <t>Porcentaje de avance en el desarrollo de la nueva línea.</t>
  </si>
  <si>
    <t>Porcentaje de ejecución de los recursos de la línea.</t>
  </si>
  <si>
    <t>Porcentaje de avance en la movilización de recursos a través de la línea de garantía para la emisión de Bonos ordinarios.</t>
  </si>
  <si>
    <t>Porcentaje de avance de la revisión e implementación de una agenda de trabajo que incluya las recomendaciones realizadas en la Misión de Internacionalización.</t>
  </si>
  <si>
    <t>Porcentaje de avance en el diseño e implementación del programa de asistencia técnica para MiPymes.</t>
  </si>
  <si>
    <t>Porcentaje de avance en el diseño e implementación de la estrategia para apoyar proyectos de innovación.</t>
  </si>
  <si>
    <t>Porcentaje de avance para el desarrollo de la primera convocatoria pública para la formulación y estructuración de proyectos productivos agropecuarios para la Zidres de Puerto López (Meta).</t>
  </si>
  <si>
    <t>Porcentaje de avance en la consolidación de modelos de producción ganadera bovina sostenible.</t>
  </si>
  <si>
    <t>Número de corredores estratégicos priorizados para el mantenimiento y mejoramiento de la red terciaria del país.</t>
  </si>
  <si>
    <t>Porcentaje de avance en la capacitación a extensionistas agropecuarios que les permitan ajustar sus actividades productivas, así como mitigar las consecuencias derivadas de la pandemia por COVID – 19.</t>
  </si>
  <si>
    <t>Porcentaje de avance en la elaboración del documento de lineamientos para la formulación y estructuración de lineamientos.</t>
  </si>
  <si>
    <t>Porcentaje de avance de la elaboración de los lineamientos para la estructuración y priorización de proyectos con participación privada.</t>
  </si>
  <si>
    <t>Porcentaje de avance de la elaboración y documentación requerida para la expedición del Decreto Reglamentario.</t>
  </si>
  <si>
    <t>Porcentaje de avance en la identificación de electrodomésticos de producción nacional y su inclusión en el PAI- PROURE.</t>
  </si>
  <si>
    <t>Porcentaje de avance de desarrollo de un estudio que establezca la hoja de ruta para fortalecer los sistemas de información del IPSE con relación a las ZNI y diseño de una estrategia para llegar a una cobertura del 100% el servicio público de energía eléctrica a nivel nacional.</t>
  </si>
  <si>
    <t>Sumatoria del porcentaje de avance en el diseño y desarrollo de capacitaciones y socializaciones para fortalecer la cobertura y calidad del servicio de energía eléctrica en las Zonas No Interconectadas (ZNI).</t>
  </si>
  <si>
    <t>Porcentaje de avance en la modificación de las condiciones del Fondo Especial Cuota de Fomento.</t>
  </si>
  <si>
    <t>Número de proyectos de infraestructura cofinanciados y financiados en el marco de la reactivación económica Capítulo Agua que conduzcan a la continuidad, mejora y acceso de la prestación de los servicios de acueducto, alcantarillado y aseo.</t>
  </si>
  <si>
    <t>Número de vauchers entregados.</t>
  </si>
  <si>
    <t>Porcentaje de avance en el diseño e implementación de estrategia para apoyar proyectos de desarrollo tecnológico e innovación con enfoque regional entre empresas, clústeres, universidades, centros de investigación y desarrollo tecnológico, y demás actores del SNCTeI.</t>
  </si>
  <si>
    <t>Porcentaje de avance de ampliación del el alcance de Fábricas de Productividad con base en el diseño del escalamiento del programa para que llegue a más empresas beneficiarias.</t>
  </si>
  <si>
    <t>Porcentaje de avance en la generación de la red entre Centros de Desarrollo Tecnológico, Centros de Innovación y Productividad, Centros de excelencia, Parques de CTeI, laboratorios abiertos y universidades entre otros.</t>
  </si>
  <si>
    <t>Número de empresas atendidas con la estrategia de encadenamientos productivos.</t>
  </si>
  <si>
    <t>Porcentaje de avance en el diseño e implementación de la estrategia de encadenamientos productivos en las regionescon vocación extractiva de minerales.</t>
  </si>
  <si>
    <t>Porcentaje de avance de la implementación del proyecto con alcance regional para el acompañamiento a los empresarios y emprendedores en su proceso de transformación digital .</t>
  </si>
  <si>
    <t>Número de empresas acompañadas .</t>
  </si>
  <si>
    <t>Porcentaje de avance en la Inclusión en el Portal Innovamos los instrumentos de financiación destinados a promover la adopción, transferencia y comercialización de tecnologías en el sector productivo .</t>
  </si>
  <si>
    <t>Porcentaje de avance en el diseño de la estrategia para el desarrollo, consolidación y diversificación el conocimiento geocientífico.</t>
  </si>
  <si>
    <t>Porcentaje de avance en la implementación de las herramientas técnicas de divulgación y reactivación de proyectos de hidrocarburos y minería.</t>
  </si>
  <si>
    <t>Porcentaje de avance en la estructuración e implementación de un programa de apoyo a empresas de la Bioeconomía.</t>
  </si>
  <si>
    <t>Porcentaje de avance en la Implementación de un mecanismo especializado en el apoyo al desarrollo y comercialización de nuevos productos y procesos, incluyendo pruebas de concepto tecnológicas, precomerciales y comerciales de nuevos productos y procesos relacionados con la Bioeconomía, con apalancamiento de recursos del sector privado.</t>
  </si>
  <si>
    <t>Porcentaje de avance en la socialización de las líneas de trabajo en bioinsumos de uso agrícola.</t>
  </si>
  <si>
    <t>Porcentaje de avance en la formulación e implementación de un conjunto de marcos normativos vinculantes relacionados con economía circular.</t>
  </si>
  <si>
    <t>Porcentaje de avance en el desarrollo del instrumento normativo.</t>
  </si>
  <si>
    <t>Porcentaje de avance en el desarrollo del instrumento económico.</t>
  </si>
  <si>
    <t>Porcentaje de avance en el desarrollo del instrumento.</t>
  </si>
  <si>
    <t>Porcentaje de avance en la formulación de lineamientos, implementación y socialización de la sub-sección de gestión institucional de la pandemia implementados.</t>
  </si>
  <si>
    <t>Porcentaje de avance del desarrollo y socialización de la Plataforma de intercambio de experiencias exitosas y lecciones aprendidas.</t>
  </si>
  <si>
    <t>Porcentaje de avance del diseño e implementación de la Metodología para la priorización de trámites necesarios para el proceso de reactivación y su simplificación.</t>
  </si>
  <si>
    <t>Porcentaje de avance de la elaboración e implementación de una agenda de trabajo para garantizar la sostenibilidad de las finanzas públicas y, además, que incluya las recomendaciones realizadas en la Comisión de Beneficios Tributarios.</t>
  </si>
  <si>
    <t>Porcentaje de entidades territoriales que hacen uso del marcador Covid-19 en el Manual de Oferta Institucional (MOI).</t>
  </si>
  <si>
    <t>Porcentaje de entidades atendidas por la asistencia técnica del DNP para la presentación de proyectos de impacto regional para la reactivación susceptibles de ser financiados con recursos de regalías.</t>
  </si>
  <si>
    <t>Porcentaje de proyectos de inversión financiados con recursos de regalías orientados a la reactivación con acciones de seguimiento articuladas entre DNP y órganos de control .</t>
  </si>
  <si>
    <t>Porcentaje de avance en la prestación de asistencia técnica para la implementación de acciones que permitan el fortalecimiento de ingresos y el manejo más eficiente de las finanzas territoriales.</t>
  </si>
  <si>
    <t>Porcentaje de entidades territoriales con inadecuado desempeño en el IGPR o que no han tenido medición atendidas por la asistencia técnica del DNP en todo el ciclo de los proyectos orientados a la reactivación.</t>
  </si>
  <si>
    <t>Porcentaje de avance en desarrollo y socialización de herramienta metodológica ara incorporar análisis de riesgo de desastres en proyectos de inversión pública del nivel municipal especialmente para categorías 4, 5 y 6 y, áreas rurales en general para todas las categorías municipales del país, relacionados con la prestación de servicios de acueducto, alcantarillado y tratamiento de aguas residuales, que incluya criterios para la adaptación al cambio climático.</t>
  </si>
  <si>
    <t>Porcentaje de avance en la asistencia técnica para la implementación del Modelo Unificado de Gestión y Cumplimiento del Gobierno nacional, los gobiernos departamentales y municipales .</t>
  </si>
  <si>
    <t>Porcentaje de avance en el diseño e implementación del plan de ejecución gradual para mejorar el recurso humano de las autoridades de policía.</t>
  </si>
  <si>
    <t>Porcentaje de avance del desarrollo y la implementación del plan de mejoramiento de la interoperabilidad de los sistemas de información.</t>
  </si>
  <si>
    <t>Porcentaje de avance del aumento de las capacidades de análisis de datos de Convivencia y Seguridad Ciudadana.</t>
  </si>
  <si>
    <t>Porcentaje de despachos con el despliegue del Sistema Integrado (SIUGJ).</t>
  </si>
  <si>
    <t>Porcentaje de iniciativas ejecutadas por entidades de la Rama Judicial para contar con estrategias de transparecia y acceso a la información.</t>
  </si>
  <si>
    <t>Porcentaje de entidades adscritas al Ministerio de Justicia acompañadas que cuentan con iniciativas de transparencia y acceso a la información.</t>
  </si>
  <si>
    <t>Porcentaje de avance en el diseño e implementación de los planes de continuidad y contingencia de las herramientas que soportan el acceso al servicio de justicia.</t>
  </si>
  <si>
    <t>Porcentaje de avance en el diseño y socialización del plan de continuidad y/o contingencia en el marco de Gobierno Digital para las entidades adscritas al Ministerio de Justicia y del Derecho.</t>
  </si>
  <si>
    <t>Porcentaje de servicios de interoperabilidad gestionados con entidades públicas, incorporando lineamientos de MINTIC.</t>
  </si>
  <si>
    <t>Porcentaje de iniciativas de interoperabilidad con acuerdos gestionados para los servicios, procesos, u organizaciones con interoperabilidad, de acuerdo con los estándares técnicos dados por MINTIC entre las entidades del sector justicia y otras entidades públicas realizados.</t>
  </si>
  <si>
    <t>Porcentaje de avance en la provisión de medios digitales que permitan la conectividad remota en el acceso a servicios de justicia y satisfacción de derechos de víctimas y comparecientes ante la JEP.</t>
  </si>
  <si>
    <t>Porcentaje de avance en la elaboración de documento técnico con el análisis de las TIC como servicio público esencial.</t>
  </si>
  <si>
    <t>Porcentaje de avance en el desarrollo de un estudio sobre la viabilidad de implementación de tecnologías innovadoras y alternativas no tradicionales como soluciones al despliegue de infraestructura de telecomunicaciones.</t>
  </si>
  <si>
    <t>Porcentaje de avance en el diseño e implementación del modelo metodológico y operativo de acompañamiento a entidades públicas para la adopción de soluciones Govtech.</t>
  </si>
  <si>
    <t>Porcentaje de avance en la elaboración de una hoja de ruta y un plan de seguimiento para ejecución de las diecisiete iniciativas de transformación digital pública priorizadas.</t>
  </si>
  <si>
    <t>Porcentaje de avance en la publicación del Plan Nacional de Infraestructura de Datos y de la hoja de ruta para su implementación.</t>
  </si>
  <si>
    <t>Porcentaje de avance en la implementación del Plan Nacional de Infraestructura de Datos.</t>
  </si>
  <si>
    <t>Porcentaje de avance en la implementación del Modelo de Gobernanza de la Infraestructura de Datos del Estado.</t>
  </si>
  <si>
    <t>Porcentaje de avance en la implementación del Modelo de Madurez del Marco de Interoperabilidad.</t>
  </si>
  <si>
    <t>Porcentaje de avance del informe de gestión de oportunidades de cooperación técnica internacional para apoyar la implementación del Plan Nacional de Infraestructura de Datos.</t>
  </si>
  <si>
    <t>Porcentaje de avance en el diseño del mecanismo de conformación del Grupo Interno de trabajo en Inteligencia Artificial.</t>
  </si>
  <si>
    <t xml:space="preserve">Subdirección de Fomento de Competencias </t>
  </si>
  <si>
    <t>Liced Zea;Dora Brausin</t>
  </si>
  <si>
    <t>Lzea@mineducacion.gov.co; dbrausin@rtvc.gov.co</t>
  </si>
  <si>
    <t>Sumatoria del porcentaje de avance en el diseño e implementación de la estrategia de fortalecimiento de aprendizaje.
Hito 1: Documento con el diseño de la estrategia de fortalecimiento de aprendizaje que integre las líneas de profe y radio en tu casa, aprender digital y retos para gigantes=39,84%.
Hito 2: Socialización de la estrategia de fortalecimiento de aprendizaje en las 96 ETC's=20,16% (cada ETC pesa 0,21%).
Hito 3: Informe anual de seguimiento en cuanto la implementación de la estrategia=40% (2022=20%, 2023=10% y 2024=10%).</t>
  </si>
  <si>
    <t>Porcentaje de avance en la implementación de las recomendaciones de la Misión de Internacionalización con el fin de continuar con el proceso de mejora de las estadísticas de producción y comercio exterior de servicios y de inversión extranjera directa de acuerdo con los mejores estándares internacionales.</t>
  </si>
  <si>
    <t>Sumatoria del porcentaje de avance de la implementación de las recomendaciones de la Misión de Internacionalización con el fin de continuar con el proceso de mejora de las estadísticas de producción y comercio exterior de servicios y de inversión extranjera directa de acuerdo con los mejores estándares internacionales.
Hito 1: Definición de la agenda de trabajo que incluya las recomendaciones realizadas en la Misión de internacionalización, para continuar con el proceso de mejora de las estadísticas de producción y comercio exterior de servicios y de inversión extranjera directa de acuerdo con los mejores estándares internacionales=33%.
Hito 2: Socialización de la agenda de trabajo por medio de una presentación a los actores público privados involucrados en las recomendaciones de la misión= 17 %.
Hito 3: Implementación y seguimiento de las acciones planteadas a través de informes semestrales (dos informes cada uno 25%)=50%.</t>
  </si>
  <si>
    <t>Sumatoria del porcentaje de avance en la implementación de las estrategias para hacer más eficientes los procesos consulta previa.
Hito 1: Reducción en el tiempo promedio de expedición del acto administrativo que determina la procedencia o no de la consulta previa y que requiere de visita de verificación=50% (informe en 2021 con meta de reducción a 87 días=40%;  informe en 2022 con meta de reducción a 60 días=10%).
Hito 2: Aumento del porcentaje de comunidades protocolizadas en 6 meses o menos, de procesos de consultas previas iniciadas a partir de agosto de 2018=50% (documento de reporte cuya meta es aumentar al 73% en 2021=40%; documento de reporte cuya meta es aumentar al 80% en 2022=10%).
Nota: En el 2020 se parte de una reducción a 109 días en el promedio de expedición del acto administrativo que determina la procedencia o no de la consulta previa y que requiere de visita de verificación  y un aumento del 77% de comunidades protocolizadas en 6 meses o menos, de procesos de consultas previas iniciadas a partir de agosto de 2018. Es importante tener en cuenta que si el informe definido en el hito 1 o los decumentos de reporte del hito 2 no logran las metas establecidas, no se otorgará el porcentaje asignado.</t>
  </si>
  <si>
    <t>3.35 Apoyar la financiación de proyectos de infraestructura que conduzcan a solucionar el riesgo en la prestación del servicio de los prestadores del servicio público de acueducto y aseo, y la continuidad, mejora y acceso de la prestación de los servicios de acueducto, alcantarillado y aseo.</t>
  </si>
  <si>
    <t>Dirección de Impuestos y Aduanas Nacionales; Ministerio del Trabajo; Ministerio de Salud y Protección Social; Departamento Administrativo para la Prosperidad Social; Ministerio de Comercio, Industria y Turismo; Unidad de Gestión Pensional y Parafiscales; Departamento Nacional de Planeación; Ministerio de Hacienda y Crédito Público</t>
  </si>
  <si>
    <t>Ministerio de Educación Nacional; Ministerio de Ciencia, Tecnología e Innovación; Ministerio de Comercio, Industria y Turismo</t>
  </si>
  <si>
    <t>Ministerio de Educación Nacional; Ministerio de Tecnologías de la Información y las Comunicaciones</t>
  </si>
  <si>
    <t>Ministerio de Educación Nacional; Ministerio del Trabajo</t>
  </si>
  <si>
    <t>Ministerio de Educación Nacional; Ministerio de Comercio, Industria y Turismo; Ministerio del Trabajo</t>
  </si>
  <si>
    <t>Departamento Administrativo de la Presidencia de la República; Ministerio de Educación Nacional; Ministerio de Tecnologías de la Información y las Comunicaciones; Ministerio del Trabajo; Servicio Nacional de Aprendizaje</t>
  </si>
  <si>
    <t>Dirección de Gestión de Ingresos; Dirección Generación y Protección del Empleo y Subsidio familiar;  Dirección de Aseguramiento en Salud, Riesgos profesionales y Pensiones; Dirección de Inclusión Productiva; Dirección de MiPymes; Dirección de Parafiscales; Dirección de Innovación y Desarrollo Empresarial; Viceministerio Técnico</t>
  </si>
  <si>
    <t>ljuncor1@dian.gov.co; magudelov@mintrabajo.gov.co; lgmorales@minsalud.gov.co; juan.erazo@prosperidadsocial.gov.co; sacero@mincit.gov.co  asantillana@ugpp.gov.co; jsrobledo@dnp.gov.co; juan.zarate@minhacienda.gov.co</t>
  </si>
  <si>
    <t>Lisandro Manuel Junco Riveira; Martha Liliana Agudelo; Luis Gonzalo Morales; Juan Manuel Erazo; Sandra Acero; Andrea Santillana; Juan Sebastián Robledo; Juan Pablo Zárate</t>
  </si>
  <si>
    <t>Unidad Administrativa Especial de Alimentación Escolar; Ministerio de Agricultura y Desarrollo Rural</t>
  </si>
  <si>
    <t>Sumatoria del porcentaje de avance en expedición de los instrumentos normativos para promover una mayor participación de inversionistas y agentes oferentes de productos y servicios financieros, de acuerdo a lo planteado en el Documento de Política del Sector Financiero.
Hito 1: Publicación de instrumentos normativos según agenda definida por la URF para el 2021=20%.
Hito 2: Publicación de instrumentos normativos según agenda definida por la URF para el 2022=20%.
Hito 3: Publicación de instrumentos normativos según agenda definida por la URF para el 2023=20%.
Hito 4: Publicación de instrumentos normativos según agenda definida por la URF para el 2024=20%.
Hito 5: Publicación de instrumentos normativos según agenda definida por la URF para el 2025=20%.</t>
  </si>
  <si>
    <t>POLÍTICA PARA LA REACTIVACIÓN Y EL CRECIMIENTO SOSTENIBLE E INCLUYENTE: NUEVO COMPROMISO POR EL FUTURO DE COLOMBIA</t>
  </si>
  <si>
    <t>Objetivo 5: Fortalecer los habilitadores digitales del país.</t>
  </si>
  <si>
    <t>2.34 Diseñar, desarrollar e implementar el Sistema  de Información de Incapacidades para la gestión, seguimiento, control y trazabilidad.</t>
  </si>
  <si>
    <t>cgutierrezb@mincit.gov.co</t>
  </si>
  <si>
    <t>4.8 Brindar asistencia técnica a las entidades territoriales (departamentos y municipios) en el fortalecimiento de sus finanzas territoriales para la reactivación.</t>
  </si>
  <si>
    <t>4.17 Coordinar y acompañar a las entidades adscritas al Ministerio de Justicia y del Derecho en la incorporación de los principios de transparencia y acceso a la información mediante la generación de un plan de iniciativas y el seguimiento al mismo.</t>
  </si>
  <si>
    <t>4.19 Diseñar y socializar el plan de continuidad y/o contingencia  en el marco de Gobierno Digital para las entidades de la Rama Ejecutiva adscritas al Ministerio de Justicia y del Derecho.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</si>
</sst>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 #,##0;\-&quot;$&quot;\ #,##0"/>
    <numFmt numFmtId="7" formatCode="&quot;$&quot;\ #,##0.00;\-&quot;$&quot;\ #,##0.00"/>
    <numFmt numFmtId="8" formatCode="&quot;$&quot;\ #,##0.00;[Red]\-&quot;$&quot;\ #,##0.00"/>
    <numFmt numFmtId="41" formatCode="_-* #,##0_-;\-* #,##0_-;_-* &quot;-&quot;_-;_-@_-"/>
    <numFmt numFmtId="164" formatCode="_ * #,##0.00_ ;_ * \-#,##0.00_ ;_ * &quot;-&quot;??_ ;_ @_ "/>
    <numFmt numFmtId="165" formatCode="_ * #,##0_ ;_ * \-#,##0_ ;_ * &quot;-&quot;??_ ;_ @_ "/>
    <numFmt numFmtId="166" formatCode="_-* #,##0\ &quot;Pts&quot;_-;\-* #,##0\ &quot;Pts&quot;_-;_-* &quot;-&quot;\ &quot;Pts&quot;_-;_-@_-"/>
    <numFmt numFmtId="167" formatCode="_-* #,##0\ _P_t_s_-;\-* #,##0\ _P_t_s_-;_-* &quot;-&quot;\ _P_t_s_-;_-@_-"/>
    <numFmt numFmtId="168" formatCode="#.##000"/>
    <numFmt numFmtId="169" formatCode="\$#,#00"/>
    <numFmt numFmtId="170" formatCode="%#,#00"/>
    <numFmt numFmtId="171" formatCode="#,#00"/>
    <numFmt numFmtId="172" formatCode="#.##0,"/>
    <numFmt numFmtId="173" formatCode="\$#,"/>
    <numFmt numFmtId="174" formatCode="\$#,##0.00\ ;\(\$#,##0.00\)"/>
    <numFmt numFmtId="175" formatCode="#,##0.000;\-#,##0.000"/>
    <numFmt numFmtId="176" formatCode="_ [$€-2]\ * #,##0.00_ ;_ [$€-2]\ * \-#,##0.00_ ;_ [$€-2]\ * &quot;-&quot;??_ "/>
    <numFmt numFmtId="177" formatCode="0.0%"/>
    <numFmt numFmtId="178" formatCode="&quot;$&quot;\ #,##0.00"/>
    <numFmt numFmtId="179" formatCode="&quot;$&quot;\ #,##0.00_);[Red]\(&quot;$&quot;\ #,##0.00\)"/>
  </numFmts>
  <fonts count="53">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
      <color indexed="8"/>
      <name val="Courier"/>
      <family val="3"/>
    </font>
    <font>
      <sz val="1"/>
      <color indexed="8"/>
      <name val="Courier"/>
      <family val="3"/>
    </font>
    <font>
      <sz val="12"/>
      <name val="Arial MT"/>
    </font>
    <font>
      <sz val="8"/>
      <name val="Arial"/>
      <family val="2"/>
    </font>
    <font>
      <sz val="12"/>
      <color indexed="24"/>
      <name val="Modern"/>
      <family val="3"/>
      <charset val="255"/>
    </font>
    <font>
      <b/>
      <sz val="18"/>
      <color indexed="24"/>
      <name val="Modern"/>
      <family val="3"/>
      <charset val="255"/>
    </font>
    <font>
      <b/>
      <sz val="12"/>
      <color indexed="24"/>
      <name val="Modern"/>
      <family val="3"/>
      <charset val="255"/>
    </font>
    <font>
      <sz val="12"/>
      <name val="Arial Narrow"/>
      <family val="2"/>
    </font>
    <font>
      <b/>
      <sz val="11"/>
      <name val="Arial Narrow"/>
      <family val="2"/>
    </font>
    <font>
      <b/>
      <sz val="10"/>
      <name val="Arial Narrow"/>
      <family val="2"/>
    </font>
    <font>
      <b/>
      <sz val="12"/>
      <color theme="0"/>
      <name val="Arial Narrow"/>
      <family val="2"/>
    </font>
    <font>
      <sz val="11"/>
      <name val="Arial Narrow"/>
      <family val="2"/>
    </font>
    <font>
      <b/>
      <sz val="18"/>
      <color theme="0"/>
      <name val="Arial Narrow"/>
      <family val="2"/>
    </font>
    <font>
      <b/>
      <sz val="10"/>
      <name val="Arial"/>
      <family val="2"/>
    </font>
    <font>
      <b/>
      <sz val="10"/>
      <color rgb="FFFF0000"/>
      <name val="Arial"/>
      <family val="2"/>
    </font>
    <font>
      <b/>
      <sz val="12"/>
      <name val="Arial Narrow"/>
      <family val="2"/>
    </font>
    <font>
      <b/>
      <sz val="10"/>
      <color theme="0"/>
      <name val="Arial"/>
      <family val="2"/>
    </font>
    <font>
      <b/>
      <u/>
      <sz val="11"/>
      <color theme="1"/>
      <name val="Calibri"/>
      <family val="2"/>
      <scheme val="minor"/>
    </font>
    <font>
      <sz val="11"/>
      <color rgb="FF000000"/>
      <name val="Calibri"/>
      <family val="2"/>
      <scheme val="minor"/>
    </font>
    <font>
      <b/>
      <sz val="10"/>
      <color rgb="FFC00000"/>
      <name val="Arial"/>
      <family val="2"/>
    </font>
    <font>
      <sz val="10"/>
      <color rgb="FFC00000"/>
      <name val="Arial"/>
      <family val="2"/>
    </font>
    <font>
      <sz val="10"/>
      <name val="Arial Narrow"/>
      <family val="2"/>
    </font>
    <font>
      <sz val="16"/>
      <color theme="0"/>
      <name val="Arial Narrow"/>
      <family val="2"/>
    </font>
    <font>
      <b/>
      <sz val="14"/>
      <color theme="0"/>
      <name val="Arial Narrow"/>
      <family val="2"/>
    </font>
    <font>
      <b/>
      <sz val="14"/>
      <name val="Arial Narrow"/>
      <family val="2"/>
    </font>
    <font>
      <u/>
      <sz val="10"/>
      <color indexed="12"/>
      <name val="Arial"/>
      <family val="2"/>
    </font>
    <font>
      <sz val="14"/>
      <color theme="4"/>
      <name val="Arial Narrow"/>
      <family val="2"/>
    </font>
    <font>
      <b/>
      <i/>
      <sz val="14"/>
      <name val="Arial Narrow"/>
      <family val="2"/>
    </font>
    <font>
      <sz val="14"/>
      <color theme="5"/>
      <name val="Arial Narrow"/>
      <family val="2"/>
    </font>
    <font>
      <sz val="14"/>
      <name val="Arial Narrow"/>
      <family val="2"/>
    </font>
    <font>
      <sz val="14"/>
      <color theme="1"/>
      <name val="Calibri"/>
      <family val="2"/>
      <scheme val="minor"/>
    </font>
    <font>
      <u/>
      <sz val="14"/>
      <name val="Arial Narrow"/>
      <family val="2"/>
    </font>
    <font>
      <u/>
      <sz val="14"/>
      <color indexed="12"/>
      <name val="Arial"/>
      <family val="2"/>
    </font>
    <font>
      <b/>
      <sz val="10"/>
      <color theme="1"/>
      <name val="Arial Narrow"/>
      <family val="2"/>
    </font>
    <font>
      <sz val="10"/>
      <color theme="1"/>
      <name val="Arial Narrow"/>
      <family val="2"/>
    </font>
    <font>
      <sz val="10"/>
      <color rgb="FFFF0000"/>
      <name val="Arial"/>
      <family val="2"/>
    </font>
    <font>
      <sz val="10"/>
      <color theme="8"/>
      <name val="Arial"/>
      <family val="2"/>
    </font>
    <font>
      <b/>
      <sz val="14"/>
      <color theme="1"/>
      <name val="Arial Narrow"/>
      <family val="2"/>
    </font>
    <font>
      <b/>
      <vertAlign val="superscript"/>
      <sz val="10"/>
      <name val="Arial Narrow"/>
      <family val="2"/>
    </font>
    <font>
      <sz val="12"/>
      <color theme="0"/>
      <name val="Arial Narrow"/>
      <family val="2"/>
    </font>
    <font>
      <b/>
      <sz val="10"/>
      <color theme="9"/>
      <name val="Arial"/>
      <family val="2"/>
    </font>
    <font>
      <sz val="10"/>
      <color theme="9"/>
      <name val="Arial"/>
      <family val="2"/>
    </font>
    <font>
      <sz val="11"/>
      <name val="Times New Roman"/>
      <family val="1"/>
    </font>
    <font>
      <sz val="10"/>
      <name val="Arial"/>
      <family val="2"/>
    </font>
    <font>
      <sz val="10"/>
      <color rgb="FFFF0000"/>
      <name val="Arial Narrow"/>
      <family val="2"/>
    </font>
    <font>
      <sz val="11"/>
      <color rgb="FF000000"/>
      <name val="Calibri"/>
      <family val="2"/>
    </font>
    <font>
      <sz val="10"/>
      <color rgb="FF000000"/>
      <name val="Arial Narrow"/>
      <family val="2"/>
    </font>
    <font>
      <sz val="10"/>
      <color rgb="FF222B35"/>
      <name val="Arial Narrow"/>
      <family val="2"/>
    </font>
  </fonts>
  <fills count="7">
    <fill>
      <patternFill patternType="none"/>
    </fill>
    <fill>
      <patternFill patternType="gray125"/>
    </fill>
    <fill>
      <patternFill patternType="solid">
        <fgColor indexed="9"/>
        <bgColor indexed="64"/>
      </patternFill>
    </fill>
    <fill>
      <patternFill patternType="solid">
        <fgColor rgb="FFC0000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82">
    <border>
      <left/>
      <right/>
      <top/>
      <bottom/>
      <diagonal/>
    </border>
    <border>
      <left style="thin">
        <color auto="1"/>
      </left>
      <right/>
      <top style="thin">
        <color auto="1"/>
      </top>
      <bottom/>
      <diagonal/>
    </border>
    <border>
      <left/>
      <right/>
      <top style="double">
        <color auto="1"/>
      </top>
      <bottom/>
      <diagonal/>
    </border>
    <border>
      <left/>
      <right/>
      <top style="thin">
        <color auto="1"/>
      </top>
      <bottom style="double">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double">
        <color auto="1"/>
      </left>
      <right/>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right style="double">
        <color auto="1"/>
      </right>
      <top style="double">
        <color auto="1"/>
      </top>
      <bottom/>
      <diagonal/>
    </border>
    <border>
      <left style="double">
        <color auto="1"/>
      </left>
      <right style="double">
        <color auto="1"/>
      </right>
      <top style="double">
        <color auto="1"/>
      </top>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hair">
        <color auto="1"/>
      </bottom>
      <diagonal/>
    </border>
    <border>
      <left style="medium">
        <color auto="1"/>
      </left>
      <right style="thin">
        <color auto="1"/>
      </right>
      <top style="hair">
        <color auto="1"/>
      </top>
      <bottom style="medium">
        <color auto="1"/>
      </bottom>
      <diagonal/>
    </border>
    <border>
      <left style="double">
        <color auto="1"/>
      </left>
      <right/>
      <top/>
      <bottom/>
      <diagonal/>
    </border>
    <border>
      <left/>
      <right style="double">
        <color auto="1"/>
      </right>
      <top/>
      <bottom/>
      <diagonal/>
    </border>
    <border>
      <left/>
      <right/>
      <top style="thin">
        <color auto="1"/>
      </top>
      <bottom style="thin">
        <color auto="1"/>
      </bottom>
      <diagonal/>
    </border>
    <border>
      <left/>
      <right style="double">
        <color auto="1"/>
      </right>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bottom/>
      <diagonal/>
    </border>
    <border>
      <left style="medium">
        <color auto="1"/>
      </left>
      <right style="thin">
        <color auto="1"/>
      </right>
      <top/>
      <bottom/>
      <diagonal/>
    </border>
    <border>
      <left/>
      <right/>
      <top style="thin">
        <color auto="1"/>
      </top>
      <bottom/>
      <diagonal/>
    </border>
    <border>
      <left style="medium">
        <color auto="1"/>
      </left>
      <right style="thin">
        <color auto="1"/>
      </right>
      <top style="thin">
        <color auto="1"/>
      </top>
      <bottom/>
      <diagonal/>
    </border>
    <border>
      <left style="thin">
        <color auto="1"/>
      </left>
      <right/>
      <top style="thin">
        <color auto="1"/>
      </top>
      <bottom style="thin">
        <color theme="0" tint="-0.34998626667073579"/>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hair">
        <color auto="1"/>
      </bottom>
      <diagonal/>
    </border>
    <border>
      <left style="medium">
        <color auto="1"/>
      </left>
      <right/>
      <top style="hair">
        <color auto="1"/>
      </top>
      <bottom style="hair">
        <color auto="1"/>
      </bottom>
      <diagonal/>
    </border>
    <border>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hair">
        <color auto="1"/>
      </top>
      <bottom style="hair">
        <color auto="1"/>
      </bottom>
      <diagonal/>
    </border>
    <border>
      <left/>
      <right/>
      <top style="thin">
        <color auto="1"/>
      </top>
      <bottom style="thin">
        <color theme="0" tint="-0.34998626667073579"/>
      </bottom>
      <diagonal/>
    </border>
    <border>
      <left style="thin">
        <color auto="1"/>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auto="1"/>
      </left>
      <right/>
      <top style="thin">
        <color theme="0" tint="-0.34998626667073579"/>
      </top>
      <bottom style="medium">
        <color auto="1"/>
      </bottom>
      <diagonal/>
    </border>
    <border>
      <left/>
      <right/>
      <top style="thin">
        <color theme="0" tint="-0.34998626667073579"/>
      </top>
      <bottom style="medium">
        <color auto="1"/>
      </bottom>
      <diagonal/>
    </border>
    <border>
      <left style="medium">
        <color auto="1"/>
      </left>
      <right/>
      <top/>
      <bottom/>
      <diagonal/>
    </border>
    <border>
      <left/>
      <right style="thin">
        <color auto="1"/>
      </right>
      <top/>
      <bottom style="thin">
        <color auto="1"/>
      </bottom>
      <diagonal/>
    </border>
    <border>
      <left style="medium">
        <color auto="1"/>
      </left>
      <right style="thin">
        <color auto="1"/>
      </right>
      <top style="medium">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style="medium">
        <color auto="1"/>
      </right>
      <top/>
      <bottom style="thin">
        <color auto="1"/>
      </bottom>
      <diagonal/>
    </border>
    <border>
      <left/>
      <right style="thin">
        <color auto="1"/>
      </right>
      <top/>
      <bottom/>
      <diagonal/>
    </border>
    <border>
      <left style="medium">
        <color auto="1"/>
      </left>
      <right style="thin">
        <color auto="1"/>
      </right>
      <top/>
      <bottom style="medium">
        <color auto="1"/>
      </bottom>
      <diagonal/>
    </border>
    <border>
      <left style="thin">
        <color auto="1"/>
      </left>
      <right style="medium">
        <color auto="1"/>
      </right>
      <top/>
      <bottom/>
      <diagonal/>
    </border>
    <border>
      <left style="thin">
        <color auto="1"/>
      </left>
      <right/>
      <top style="thin">
        <color auto="1"/>
      </top>
      <bottom style="medium">
        <color auto="1"/>
      </bottom>
      <diagonal/>
    </border>
    <border>
      <left/>
      <right style="medium">
        <color auto="1"/>
      </right>
      <top/>
      <bottom style="medium">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double">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thin">
        <color auto="1"/>
      </left>
      <right style="thin">
        <color auto="1"/>
      </right>
      <top style="medium">
        <color auto="1"/>
      </top>
      <bottom/>
      <diagonal/>
    </border>
    <border>
      <left/>
      <right/>
      <top/>
      <bottom style="medium">
        <color auto="1"/>
      </bottom>
      <diagonal/>
    </border>
    <border>
      <left style="medium">
        <color auto="1"/>
      </left>
      <right/>
      <top/>
      <bottom style="thin">
        <color auto="1"/>
      </bottom>
      <diagonal/>
    </border>
  </borders>
  <cellStyleXfs count="45">
    <xf numFmtId="0" fontId="0" fillId="0" borderId="0"/>
    <xf numFmtId="0" fontId="5" fillId="0" borderId="0">
      <protection locked="0"/>
    </xf>
    <xf numFmtId="0" fontId="5" fillId="0" borderId="0">
      <protection locked="0"/>
    </xf>
    <xf numFmtId="168" fontId="6" fillId="0" borderId="0">
      <protection locked="0"/>
    </xf>
    <xf numFmtId="167" fontId="4" fillId="0" borderId="0" applyFont="0" applyFill="0" applyBorder="0" applyAlignment="0" applyProtection="0"/>
    <xf numFmtId="0" fontId="3" fillId="0" borderId="0">
      <protection locked="0"/>
    </xf>
    <xf numFmtId="172" fontId="6" fillId="0" borderId="0">
      <protection locked="0"/>
    </xf>
    <xf numFmtId="169" fontId="6" fillId="0" borderId="0">
      <protection locked="0"/>
    </xf>
    <xf numFmtId="166" fontId="4" fillId="0" borderId="0" applyFont="0" applyFill="0" applyBorder="0" applyAlignment="0" applyProtection="0"/>
    <xf numFmtId="0" fontId="3" fillId="0" borderId="0">
      <protection locked="0"/>
    </xf>
    <xf numFmtId="173" fontId="6" fillId="0" borderId="0">
      <protection locked="0"/>
    </xf>
    <xf numFmtId="0" fontId="6" fillId="0" borderId="0">
      <protection locked="0"/>
    </xf>
    <xf numFmtId="176" fontId="3" fillId="0" borderId="0" applyFont="0" applyFill="0" applyBorder="0" applyAlignment="0" applyProtection="0"/>
    <xf numFmtId="0" fontId="6" fillId="0" borderId="0">
      <protection locked="0"/>
    </xf>
    <xf numFmtId="171" fontId="6" fillId="0" borderId="0">
      <protection locked="0"/>
    </xf>
    <xf numFmtId="171" fontId="6" fillId="0" borderId="0">
      <protection locked="0"/>
    </xf>
    <xf numFmtId="0" fontId="6" fillId="0" borderId="0">
      <protection locked="0"/>
    </xf>
    <xf numFmtId="0" fontId="5" fillId="0" borderId="0">
      <protection locked="0"/>
    </xf>
    <xf numFmtId="0" fontId="5" fillId="0" borderId="0">
      <protection locked="0"/>
    </xf>
    <xf numFmtId="0" fontId="5" fillId="0" borderId="0">
      <protection locked="0"/>
    </xf>
    <xf numFmtId="164" fontId="3" fillId="0" borderId="0" applyFont="0" applyFill="0" applyBorder="0" applyAlignment="0" applyProtection="0"/>
    <xf numFmtId="169" fontId="6" fillId="0" borderId="0">
      <protection locked="0"/>
    </xf>
    <xf numFmtId="175" fontId="3" fillId="0" borderId="0">
      <protection locked="0"/>
    </xf>
    <xf numFmtId="170" fontId="6" fillId="0" borderId="0">
      <protection locked="0"/>
    </xf>
    <xf numFmtId="9" fontId="3" fillId="0" borderId="0" applyFont="0" applyFill="0" applyBorder="0" applyAlignment="0" applyProtection="0"/>
    <xf numFmtId="168" fontId="6" fillId="0" borderId="0">
      <protection locked="0"/>
    </xf>
    <xf numFmtId="5" fontId="7" fillId="0" borderId="0">
      <protection locked="0"/>
    </xf>
    <xf numFmtId="39" fontId="8" fillId="0" borderId="1" applyFill="0">
      <alignment horizontal="left"/>
    </xf>
    <xf numFmtId="0" fontId="3" fillId="0" borderId="0" applyNumberFormat="0"/>
    <xf numFmtId="0" fontId="6" fillId="0" borderId="2">
      <protection locked="0"/>
    </xf>
    <xf numFmtId="0" fontId="9" fillId="0" borderId="0" applyProtection="0"/>
    <xf numFmtId="174" fontId="9" fillId="0" borderId="0" applyProtection="0"/>
    <xf numFmtId="0" fontId="10" fillId="0" borderId="0" applyProtection="0"/>
    <xf numFmtId="0" fontId="11" fillId="0" borderId="0" applyProtection="0"/>
    <xf numFmtId="0" fontId="9" fillId="0" borderId="3" applyProtection="0"/>
    <xf numFmtId="0" fontId="9" fillId="0" borderId="0"/>
    <xf numFmtId="10" fontId="9" fillId="0" borderId="0" applyProtection="0"/>
    <xf numFmtId="0" fontId="9" fillId="0" borderId="0"/>
    <xf numFmtId="2" fontId="9" fillId="0" borderId="0" applyProtection="0"/>
    <xf numFmtId="4" fontId="9" fillId="0" borderId="0" applyProtection="0"/>
    <xf numFmtId="0" fontId="2" fillId="0" borderId="0"/>
    <xf numFmtId="0" fontId="3" fillId="0" borderId="0"/>
    <xf numFmtId="0" fontId="30" fillId="0" borderId="0" applyNumberFormat="0" applyFill="0" applyBorder="0" applyAlignment="0" applyProtection="0">
      <alignment vertical="top"/>
      <protection locked="0"/>
    </xf>
    <xf numFmtId="0" fontId="1" fillId="0" borderId="0"/>
    <xf numFmtId="41" fontId="48" fillId="0" borderId="0" applyFont="0" applyFill="0" applyBorder="0" applyAlignment="0" applyProtection="0"/>
  </cellStyleXfs>
  <cellXfs count="479">
    <xf numFmtId="0" fontId="0" fillId="0" borderId="0" xfId="0"/>
    <xf numFmtId="0" fontId="18" fillId="0" borderId="0" xfId="0" applyFont="1"/>
    <xf numFmtId="0" fontId="21" fillId="3" borderId="16" xfId="0" applyFont="1" applyFill="1" applyBorder="1" applyAlignment="1">
      <alignment horizontal="center" vertical="center"/>
    </xf>
    <xf numFmtId="0" fontId="15" fillId="3" borderId="15" xfId="0" applyFont="1" applyFill="1" applyBorder="1" applyAlignment="1">
      <alignment horizontal="center" vertical="center"/>
    </xf>
    <xf numFmtId="0" fontId="22" fillId="0" borderId="24" xfId="0" applyFont="1" applyBorder="1" applyAlignment="1">
      <alignment vertical="center" wrapText="1"/>
    </xf>
    <xf numFmtId="0" fontId="0" fillId="0" borderId="26" xfId="0" applyNumberFormat="1" applyFont="1" applyBorder="1" applyAlignment="1">
      <alignment horizontal="center" vertical="center"/>
    </xf>
    <xf numFmtId="0" fontId="0" fillId="0" borderId="4" xfId="0" applyNumberFormat="1" applyFont="1" applyBorder="1" applyAlignment="1">
      <alignment vertical="center" wrapText="1"/>
    </xf>
    <xf numFmtId="0" fontId="0" fillId="0" borderId="4" xfId="0" applyFont="1" applyBorder="1" applyAlignment="1">
      <alignment wrapText="1"/>
    </xf>
    <xf numFmtId="0" fontId="23" fillId="0" borderId="4" xfId="0" applyFont="1" applyBorder="1" applyAlignment="1">
      <alignment vertical="center" wrapText="1"/>
    </xf>
    <xf numFmtId="0" fontId="0" fillId="0" borderId="4" xfId="0" applyFont="1" applyBorder="1" applyAlignment="1">
      <alignment vertical="center" wrapText="1"/>
    </xf>
    <xf numFmtId="0" fontId="0" fillId="0" borderId="27" xfId="0" applyBorder="1" applyAlignment="1">
      <alignment vertical="center" wrapText="1"/>
    </xf>
    <xf numFmtId="0" fontId="0" fillId="0" borderId="4" xfId="0" applyBorder="1"/>
    <xf numFmtId="0" fontId="0" fillId="0" borderId="4" xfId="0" applyFont="1" applyBorder="1"/>
    <xf numFmtId="0" fontId="0" fillId="0" borderId="27" xfId="0" applyBorder="1"/>
    <xf numFmtId="0" fontId="23" fillId="0" borderId="4" xfId="0" applyFont="1" applyBorder="1" applyAlignment="1">
      <alignment horizontal="left" vertical="center"/>
    </xf>
    <xf numFmtId="0" fontId="0" fillId="0" borderId="4" xfId="0" applyBorder="1" applyAlignment="1">
      <alignment wrapText="1"/>
    </xf>
    <xf numFmtId="0" fontId="23" fillId="0" borderId="4" xfId="0" applyNumberFormat="1" applyFont="1" applyBorder="1" applyAlignment="1">
      <alignment vertical="center" wrapText="1"/>
    </xf>
    <xf numFmtId="0" fontId="0" fillId="0" borderId="28" xfId="0" applyNumberFormat="1" applyFont="1" applyFill="1" applyBorder="1" applyAlignment="1">
      <alignment horizontal="center" vertical="center"/>
    </xf>
    <xf numFmtId="0" fontId="0" fillId="0" borderId="17" xfId="0" applyNumberFormat="1" applyFont="1" applyFill="1" applyBorder="1" applyAlignment="1">
      <alignment vertical="center" wrapText="1"/>
    </xf>
    <xf numFmtId="0" fontId="0" fillId="0" borderId="17" xfId="0" applyBorder="1"/>
    <xf numFmtId="0" fontId="0" fillId="0" borderId="29" xfId="0" applyBorder="1"/>
    <xf numFmtId="0" fontId="12" fillId="5" borderId="0" xfId="0" applyFont="1" applyFill="1" applyAlignment="1" applyProtection="1">
      <alignment vertical="center"/>
    </xf>
    <xf numFmtId="9" fontId="12" fillId="5" borderId="0" xfId="0" applyNumberFormat="1" applyFont="1" applyFill="1" applyAlignment="1" applyProtection="1">
      <alignment vertical="center"/>
    </xf>
    <xf numFmtId="3" fontId="12" fillId="5" borderId="0" xfId="0" applyNumberFormat="1" applyFont="1" applyFill="1" applyAlignment="1" applyProtection="1">
      <alignment vertical="center"/>
    </xf>
    <xf numFmtId="0" fontId="12" fillId="0" borderId="0" xfId="0" applyFont="1" applyAlignment="1" applyProtection="1">
      <alignment vertical="center"/>
    </xf>
    <xf numFmtId="0" fontId="12" fillId="0" borderId="0" xfId="0" applyFont="1" applyBorder="1" applyAlignment="1" applyProtection="1">
      <alignment vertical="center"/>
    </xf>
    <xf numFmtId="0" fontId="12" fillId="0" borderId="0" xfId="0" applyFont="1" applyFill="1" applyAlignment="1" applyProtection="1">
      <alignment vertical="center"/>
    </xf>
    <xf numFmtId="0" fontId="12" fillId="0" borderId="0" xfId="0" applyFont="1" applyFill="1" applyBorder="1" applyAlignment="1" applyProtection="1">
      <alignment vertical="center"/>
    </xf>
    <xf numFmtId="9" fontId="12" fillId="0" borderId="0" xfId="0" applyNumberFormat="1" applyFont="1" applyFill="1" applyBorder="1" applyAlignment="1" applyProtection="1">
      <alignment vertical="center"/>
    </xf>
    <xf numFmtId="3" fontId="12" fillId="0" borderId="0" xfId="0" applyNumberFormat="1" applyFont="1" applyFill="1" applyBorder="1" applyAlignment="1" applyProtection="1">
      <alignment vertical="center"/>
    </xf>
    <xf numFmtId="9" fontId="12" fillId="0" borderId="0" xfId="0" applyNumberFormat="1" applyFont="1" applyBorder="1" applyAlignment="1" applyProtection="1">
      <alignment vertical="center"/>
    </xf>
    <xf numFmtId="3" fontId="12" fillId="0" borderId="0" xfId="0" applyNumberFormat="1" applyFont="1" applyBorder="1" applyAlignment="1" applyProtection="1">
      <alignment vertical="center"/>
    </xf>
    <xf numFmtId="0" fontId="12" fillId="0" borderId="0" xfId="0" applyFont="1" applyFill="1" applyBorder="1" applyAlignment="1" applyProtection="1">
      <alignment vertical="center" wrapText="1"/>
    </xf>
    <xf numFmtId="9" fontId="12" fillId="0" borderId="0" xfId="0" applyNumberFormat="1" applyFont="1" applyFill="1" applyBorder="1" applyAlignment="1" applyProtection="1">
      <alignment vertical="center" wrapText="1"/>
    </xf>
    <xf numFmtId="3" fontId="12" fillId="0" borderId="0" xfId="0" applyNumberFormat="1" applyFont="1" applyFill="1" applyBorder="1" applyAlignment="1" applyProtection="1">
      <alignment vertical="center" wrapText="1"/>
    </xf>
    <xf numFmtId="9" fontId="12" fillId="0" borderId="0" xfId="0" applyNumberFormat="1" applyFont="1" applyAlignment="1" applyProtection="1">
      <alignment vertical="center"/>
    </xf>
    <xf numFmtId="3" fontId="12" fillId="0" borderId="0" xfId="0" applyNumberFormat="1" applyFont="1" applyAlignment="1" applyProtection="1">
      <alignment vertical="center"/>
    </xf>
    <xf numFmtId="0" fontId="18" fillId="0" borderId="0" xfId="0" applyFont="1" applyAlignment="1">
      <alignment vertical="center"/>
    </xf>
    <xf numFmtId="0" fontId="3" fillId="0" borderId="0" xfId="0" applyFont="1"/>
    <xf numFmtId="0" fontId="26" fillId="0" borderId="4" xfId="0" applyFont="1" applyFill="1" applyBorder="1" applyAlignment="1" applyProtection="1">
      <alignment vertical="center" wrapText="1"/>
      <protection locked="0"/>
    </xf>
    <xf numFmtId="3" fontId="26" fillId="0" borderId="4" xfId="20" applyNumberFormat="1" applyFont="1" applyFill="1" applyBorder="1" applyAlignment="1" applyProtection="1">
      <alignment horizontal="center" vertical="center" wrapText="1"/>
      <protection locked="0"/>
    </xf>
    <xf numFmtId="0" fontId="14" fillId="0" borderId="46" xfId="0" applyFont="1" applyFill="1" applyBorder="1" applyAlignment="1" applyProtection="1">
      <alignment vertical="center" wrapText="1"/>
      <protection locked="0"/>
    </xf>
    <xf numFmtId="0" fontId="15" fillId="3" borderId="36" xfId="0" applyFont="1" applyFill="1" applyBorder="1" applyAlignment="1" applyProtection="1">
      <alignment horizontal="center" vertical="center"/>
    </xf>
    <xf numFmtId="0" fontId="26" fillId="0" borderId="34" xfId="0" applyFont="1" applyFill="1" applyBorder="1" applyAlignment="1" applyProtection="1">
      <alignment horizontal="left" vertical="top" wrapText="1"/>
      <protection locked="0"/>
    </xf>
    <xf numFmtId="0" fontId="26" fillId="0" borderId="55" xfId="0" applyFont="1" applyFill="1" applyBorder="1" applyAlignment="1" applyProtection="1">
      <alignment horizontal="left" vertical="top" wrapText="1"/>
      <protection locked="0"/>
    </xf>
    <xf numFmtId="0" fontId="26" fillId="0" borderId="56" xfId="0" applyFont="1" applyFill="1" applyBorder="1" applyAlignment="1" applyProtection="1">
      <alignment horizontal="left" vertical="top" wrapText="1"/>
      <protection locked="0"/>
    </xf>
    <xf numFmtId="0" fontId="26" fillId="0" borderId="57" xfId="0" applyFont="1" applyFill="1" applyBorder="1" applyAlignment="1" applyProtection="1">
      <alignment horizontal="left" vertical="top" wrapText="1"/>
      <protection locked="0"/>
    </xf>
    <xf numFmtId="0" fontId="26" fillId="0" borderId="58" xfId="0" applyFont="1" applyFill="1" applyBorder="1" applyAlignment="1" applyProtection="1">
      <alignment horizontal="left" vertical="top" wrapText="1"/>
      <protection locked="0"/>
    </xf>
    <xf numFmtId="0" fontId="26" fillId="0" borderId="59" xfId="0" applyFont="1" applyFill="1" applyBorder="1" applyAlignment="1" applyProtection="1">
      <alignment horizontal="left" vertical="top" wrapText="1"/>
      <protection locked="0"/>
    </xf>
    <xf numFmtId="0" fontId="15" fillId="3" borderId="35" xfId="0" applyFont="1" applyFill="1" applyBorder="1" applyAlignment="1" applyProtection="1">
      <alignment horizontal="left" vertical="center"/>
    </xf>
    <xf numFmtId="0" fontId="15" fillId="3" borderId="52" xfId="0" applyFont="1" applyFill="1" applyBorder="1" applyAlignment="1" applyProtection="1">
      <alignment vertical="center" wrapText="1"/>
    </xf>
    <xf numFmtId="0" fontId="15" fillId="3" borderId="53" xfId="0" applyFont="1" applyFill="1" applyBorder="1" applyAlignment="1" applyProtection="1">
      <alignment vertical="center" wrapText="1"/>
    </xf>
    <xf numFmtId="0" fontId="15" fillId="3" borderId="52" xfId="0" applyFont="1" applyFill="1" applyBorder="1" applyAlignment="1" applyProtection="1">
      <alignment vertical="center"/>
    </xf>
    <xf numFmtId="0" fontId="15" fillId="3" borderId="53" xfId="0" applyFont="1" applyFill="1" applyBorder="1" applyAlignment="1" applyProtection="1">
      <alignment vertical="center"/>
    </xf>
    <xf numFmtId="1" fontId="16" fillId="0" borderId="46" xfId="0" applyNumberFormat="1" applyFont="1" applyFill="1" applyBorder="1" applyAlignment="1" applyProtection="1">
      <alignment vertical="center"/>
      <protection locked="0"/>
    </xf>
    <xf numFmtId="0" fontId="16" fillId="2" borderId="22" xfId="0" applyFont="1" applyFill="1" applyBorder="1" applyAlignment="1" applyProtection="1">
      <alignment vertical="center" wrapText="1"/>
      <protection locked="0"/>
    </xf>
    <xf numFmtId="0" fontId="17" fillId="3" borderId="52" xfId="0" applyFont="1" applyFill="1" applyBorder="1" applyAlignment="1" applyProtection="1">
      <alignment vertical="center"/>
    </xf>
    <xf numFmtId="0" fontId="17" fillId="3" borderId="53" xfId="0" applyFont="1" applyFill="1" applyBorder="1" applyAlignment="1" applyProtection="1">
      <alignment vertical="center"/>
    </xf>
    <xf numFmtId="0" fontId="26" fillId="0" borderId="1" xfId="0" applyFont="1" applyFill="1" applyBorder="1" applyAlignment="1" applyProtection="1">
      <alignment horizontal="left" vertical="top"/>
      <protection locked="0"/>
    </xf>
    <xf numFmtId="0" fontId="26" fillId="0" borderId="32" xfId="0" applyFont="1" applyFill="1" applyBorder="1" applyAlignment="1" applyProtection="1">
      <alignment horizontal="left" vertical="top" wrapText="1"/>
      <protection locked="0"/>
    </xf>
    <xf numFmtId="0" fontId="26" fillId="0" borderId="30" xfId="0" applyFont="1" applyFill="1" applyBorder="1" applyAlignment="1" applyProtection="1">
      <alignment horizontal="left" vertical="top"/>
      <protection locked="0"/>
    </xf>
    <xf numFmtId="0" fontId="26" fillId="0" borderId="0" xfId="0" applyFont="1" applyFill="1" applyBorder="1" applyAlignment="1" applyProtection="1">
      <alignment horizontal="left" vertical="top" wrapText="1"/>
      <protection locked="0"/>
    </xf>
    <xf numFmtId="0" fontId="18" fillId="0" borderId="4" xfId="0" applyFont="1" applyBorder="1" applyAlignment="1">
      <alignment vertical="center"/>
    </xf>
    <xf numFmtId="0" fontId="18" fillId="0" borderId="26" xfId="0" applyFont="1" applyBorder="1" applyAlignment="1">
      <alignment vertical="center"/>
    </xf>
    <xf numFmtId="0" fontId="18" fillId="0" borderId="28" xfId="0" applyFont="1" applyBorder="1" applyAlignment="1">
      <alignment vertical="center"/>
    </xf>
    <xf numFmtId="0" fontId="18" fillId="0" borderId="17" xfId="0" applyFont="1" applyBorder="1" applyAlignment="1">
      <alignment vertical="center"/>
    </xf>
    <xf numFmtId="0" fontId="14" fillId="4" borderId="4" xfId="0" applyFont="1" applyFill="1" applyBorder="1" applyAlignment="1">
      <alignment horizontal="center" vertical="center"/>
    </xf>
    <xf numFmtId="0" fontId="18" fillId="0" borderId="4" xfId="0" applyFont="1" applyFill="1" applyBorder="1" applyAlignment="1">
      <alignment vertical="center"/>
    </xf>
    <xf numFmtId="0" fontId="18" fillId="0" borderId="17" xfId="0" applyFont="1" applyFill="1" applyBorder="1" applyAlignment="1">
      <alignment vertical="center"/>
    </xf>
    <xf numFmtId="9" fontId="26" fillId="0" borderId="4" xfId="24" applyFont="1" applyFill="1" applyBorder="1" applyAlignment="1" applyProtection="1">
      <alignment horizontal="center" vertical="center" wrapText="1"/>
      <protection locked="0"/>
    </xf>
    <xf numFmtId="0" fontId="16" fillId="0" borderId="41" xfId="0" applyFont="1" applyBorder="1" applyAlignment="1" applyProtection="1">
      <alignment vertical="center"/>
      <protection locked="0"/>
    </xf>
    <xf numFmtId="0" fontId="12" fillId="5" borderId="60" xfId="0" applyFont="1" applyFill="1" applyBorder="1" applyAlignment="1" applyProtection="1">
      <alignment vertical="center"/>
    </xf>
    <xf numFmtId="0" fontId="13" fillId="0" borderId="51" xfId="0" applyFont="1" applyFill="1" applyBorder="1" applyAlignment="1" applyProtection="1">
      <alignment vertical="center"/>
    </xf>
    <xf numFmtId="0" fontId="13" fillId="0" borderId="43" xfId="0" applyFont="1" applyFill="1" applyBorder="1" applyAlignment="1" applyProtection="1">
      <alignment vertical="center"/>
    </xf>
    <xf numFmtId="0" fontId="13" fillId="0" borderId="22" xfId="0" applyFont="1" applyFill="1" applyBorder="1" applyAlignment="1" applyProtection="1">
      <alignment vertical="center"/>
    </xf>
    <xf numFmtId="0" fontId="14" fillId="0" borderId="45" xfId="0" applyFont="1" applyFill="1" applyBorder="1" applyAlignment="1" applyProtection="1">
      <alignment vertical="center"/>
      <protection locked="0"/>
    </xf>
    <xf numFmtId="4" fontId="14" fillId="0" borderId="5" xfId="0" applyNumberFormat="1" applyFont="1" applyFill="1" applyBorder="1" applyAlignment="1" applyProtection="1">
      <alignment horizontal="centerContinuous" vertical="center"/>
      <protection locked="0"/>
    </xf>
    <xf numFmtId="0" fontId="14" fillId="4" borderId="5" xfId="0" applyFont="1" applyFill="1" applyBorder="1" applyAlignment="1" applyProtection="1">
      <alignment horizontal="centerContinuous" vertical="center" wrapText="1"/>
      <protection locked="0"/>
    </xf>
    <xf numFmtId="0" fontId="14" fillId="4" borderId="22" xfId="0" applyFont="1" applyFill="1" applyBorder="1" applyAlignment="1" applyProtection="1">
      <alignment horizontal="centerContinuous" vertical="center"/>
      <protection locked="0"/>
    </xf>
    <xf numFmtId="0" fontId="13" fillId="4" borderId="25" xfId="0" applyFont="1" applyFill="1" applyBorder="1" applyAlignment="1" applyProtection="1">
      <alignment horizontal="centerContinuous" vertical="center"/>
    </xf>
    <xf numFmtId="3" fontId="13" fillId="4" borderId="25" xfId="0" applyNumberFormat="1" applyFont="1" applyFill="1" applyBorder="1" applyAlignment="1" applyProtection="1">
      <alignment horizontal="centerContinuous" vertical="center"/>
    </xf>
    <xf numFmtId="0" fontId="2" fillId="0" borderId="0" xfId="40"/>
    <xf numFmtId="0" fontId="2" fillId="5" borderId="0" xfId="40" applyFill="1"/>
    <xf numFmtId="0" fontId="31" fillId="5" borderId="5" xfId="41" applyFont="1" applyFill="1" applyBorder="1" applyAlignment="1">
      <alignment vertical="center"/>
    </xf>
    <xf numFmtId="0" fontId="33" fillId="5" borderId="22" xfId="41" applyFont="1" applyFill="1" applyBorder="1" applyAlignment="1">
      <alignment vertical="center"/>
    </xf>
    <xf numFmtId="0" fontId="32" fillId="5" borderId="4" xfId="41" applyFont="1" applyFill="1" applyBorder="1" applyAlignment="1">
      <alignment horizontal="left" vertical="center" wrapText="1"/>
    </xf>
    <xf numFmtId="0" fontId="33" fillId="5" borderId="44" xfId="41" applyFont="1" applyFill="1" applyBorder="1" applyAlignment="1">
      <alignment vertical="center"/>
    </xf>
    <xf numFmtId="0" fontId="31" fillId="5" borderId="1" xfId="41" applyFont="1" applyFill="1" applyBorder="1" applyAlignment="1">
      <alignment vertical="center"/>
    </xf>
    <xf numFmtId="0" fontId="34" fillId="5" borderId="32" xfId="41" applyFont="1" applyFill="1" applyBorder="1" applyAlignment="1">
      <alignment vertical="center" wrapText="1"/>
    </xf>
    <xf numFmtId="0" fontId="34" fillId="5" borderId="48" xfId="41" applyFont="1" applyFill="1" applyBorder="1" applyAlignment="1">
      <alignment vertical="center" wrapText="1"/>
    </xf>
    <xf numFmtId="0" fontId="34" fillId="5" borderId="30" xfId="41" applyFont="1" applyFill="1" applyBorder="1" applyAlignment="1">
      <alignment vertical="center"/>
    </xf>
    <xf numFmtId="0" fontId="34" fillId="5" borderId="51" xfId="41" applyFont="1" applyFill="1" applyBorder="1" applyAlignment="1">
      <alignment vertical="center" wrapText="1"/>
    </xf>
    <xf numFmtId="0" fontId="34" fillId="5" borderId="0" xfId="41" applyFont="1" applyFill="1" applyBorder="1" applyAlignment="1">
      <alignment vertical="center" wrapText="1"/>
    </xf>
    <xf numFmtId="0" fontId="34" fillId="5" borderId="65" xfId="41" applyFont="1" applyFill="1" applyBorder="1" applyAlignment="1">
      <alignment vertical="center" wrapText="1"/>
    </xf>
    <xf numFmtId="0" fontId="2" fillId="0" borderId="0" xfId="40" applyFill="1"/>
    <xf numFmtId="0" fontId="34" fillId="5" borderId="30" xfId="42" applyFont="1" applyFill="1" applyBorder="1" applyAlignment="1" applyProtection="1">
      <alignment horizontal="right" vertical="center" wrapText="1"/>
    </xf>
    <xf numFmtId="0" fontId="34" fillId="5" borderId="9" xfId="42" applyFont="1" applyFill="1" applyBorder="1" applyAlignment="1" applyProtection="1">
      <alignment horizontal="justify" vertical="center" wrapText="1"/>
    </xf>
    <xf numFmtId="0" fontId="34" fillId="5" borderId="0" xfId="42" applyFont="1" applyFill="1" applyBorder="1" applyAlignment="1" applyProtection="1">
      <alignment horizontal="right" vertical="center" wrapText="1"/>
    </xf>
    <xf numFmtId="0" fontId="34" fillId="5" borderId="4" xfId="42" applyFont="1" applyFill="1" applyBorder="1" applyAlignment="1" applyProtection="1">
      <alignment vertical="center" wrapText="1"/>
    </xf>
    <xf numFmtId="0" fontId="34" fillId="5" borderId="30" xfId="42" applyFont="1" applyFill="1" applyBorder="1" applyAlignment="1" applyProtection="1">
      <alignment horizontal="center" vertical="center" wrapText="1"/>
    </xf>
    <xf numFmtId="0" fontId="34" fillId="5" borderId="0" xfId="42" applyFont="1" applyFill="1" applyBorder="1" applyAlignment="1" applyProtection="1">
      <alignment horizontal="center" vertical="center" wrapText="1"/>
    </xf>
    <xf numFmtId="0" fontId="34" fillId="5" borderId="38" xfId="42" applyFont="1" applyFill="1" applyBorder="1" applyAlignment="1" applyProtection="1">
      <alignment horizontal="center" vertical="center" wrapText="1"/>
    </xf>
    <xf numFmtId="0" fontId="34" fillId="5" borderId="7" xfId="42" applyFont="1" applyFill="1" applyBorder="1" applyAlignment="1" applyProtection="1">
      <alignment horizontal="right" vertical="center" wrapText="1"/>
    </xf>
    <xf numFmtId="0" fontId="36" fillId="5" borderId="4" xfId="42" applyFont="1" applyFill="1" applyBorder="1" applyAlignment="1" applyProtection="1">
      <alignment vertical="center" wrapText="1"/>
    </xf>
    <xf numFmtId="0" fontId="34" fillId="5" borderId="0" xfId="42" applyFont="1" applyFill="1" applyBorder="1" applyAlignment="1" applyProtection="1">
      <alignment horizontal="right" vertical="center"/>
    </xf>
    <xf numFmtId="0" fontId="34" fillId="5" borderId="5" xfId="42" applyFont="1" applyFill="1" applyBorder="1" applyAlignment="1" applyProtection="1">
      <alignment horizontal="center" vertical="center" wrapText="1"/>
    </xf>
    <xf numFmtId="0" fontId="34" fillId="5" borderId="22" xfId="42" applyFont="1" applyFill="1" applyBorder="1" applyAlignment="1" applyProtection="1">
      <alignment horizontal="center" vertical="center" wrapText="1"/>
    </xf>
    <xf numFmtId="0" fontId="34" fillId="5" borderId="30" xfId="41" applyFont="1" applyFill="1" applyBorder="1" applyAlignment="1">
      <alignment horizontal="left" vertical="center" wrapText="1"/>
    </xf>
    <xf numFmtId="0" fontId="34" fillId="5" borderId="0" xfId="41" applyFont="1" applyFill="1" applyBorder="1" applyAlignment="1">
      <alignment horizontal="left" vertical="center" wrapText="1"/>
    </xf>
    <xf numFmtId="0" fontId="34" fillId="5" borderId="38" xfId="41" applyFont="1" applyFill="1" applyBorder="1" applyAlignment="1">
      <alignment horizontal="left" vertical="center" wrapText="1"/>
    </xf>
    <xf numFmtId="0" fontId="34" fillId="5" borderId="30" xfId="41" applyFont="1" applyFill="1" applyBorder="1" applyAlignment="1">
      <alignment horizontal="right" vertical="center" wrapText="1"/>
    </xf>
    <xf numFmtId="0" fontId="34" fillId="5" borderId="0" xfId="41" applyFont="1" applyFill="1" applyBorder="1" applyAlignment="1">
      <alignment horizontal="center" vertical="center" wrapText="1"/>
    </xf>
    <xf numFmtId="0" fontId="34" fillId="5" borderId="51" xfId="41" applyFont="1" applyFill="1" applyBorder="1" applyAlignment="1">
      <alignment horizontal="center" vertical="center" wrapText="1"/>
    </xf>
    <xf numFmtId="0" fontId="34" fillId="5" borderId="38" xfId="41" applyFont="1" applyFill="1" applyBorder="1" applyAlignment="1">
      <alignment vertical="center" wrapText="1"/>
    </xf>
    <xf numFmtId="0" fontId="34" fillId="5" borderId="4" xfId="41" applyFont="1" applyFill="1" applyBorder="1" applyAlignment="1">
      <alignment vertical="center" wrapText="1"/>
    </xf>
    <xf numFmtId="0" fontId="34" fillId="5" borderId="4" xfId="41" applyFont="1" applyFill="1" applyBorder="1" applyAlignment="1">
      <alignment horizontal="right" vertical="center" wrapText="1"/>
    </xf>
    <xf numFmtId="0" fontId="34" fillId="5" borderId="10" xfId="41" applyFont="1" applyFill="1" applyBorder="1" applyAlignment="1">
      <alignment vertical="center" wrapText="1"/>
    </xf>
    <xf numFmtId="0" fontId="0" fillId="4" borderId="11" xfId="0" applyFill="1" applyBorder="1" applyAlignment="1">
      <alignment horizontal="centerContinuous"/>
    </xf>
    <xf numFmtId="0" fontId="35" fillId="5" borderId="0" xfId="40" applyFont="1" applyFill="1" applyBorder="1" applyAlignment="1">
      <alignment horizontal="center"/>
    </xf>
    <xf numFmtId="0" fontId="34" fillId="5" borderId="0" xfId="41" applyFont="1" applyFill="1" applyBorder="1" applyAlignment="1">
      <alignment horizontal="right" vertical="center" wrapText="1"/>
    </xf>
    <xf numFmtId="0" fontId="14" fillId="4" borderId="7" xfId="0" applyFont="1" applyFill="1" applyBorder="1" applyAlignment="1" applyProtection="1">
      <alignment horizontal="center" vertical="center" wrapText="1"/>
      <protection locked="0"/>
    </xf>
    <xf numFmtId="0" fontId="27" fillId="3" borderId="41" xfId="0" applyFont="1" applyFill="1" applyBorder="1" applyAlignment="1" applyProtection="1">
      <alignment horizontal="centerContinuous" vertical="center"/>
    </xf>
    <xf numFmtId="0" fontId="27" fillId="3" borderId="40" xfId="0" applyFont="1" applyFill="1" applyBorder="1" applyAlignment="1" applyProtection="1">
      <alignment horizontal="centerContinuous" vertical="center"/>
    </xf>
    <xf numFmtId="0" fontId="27" fillId="3" borderId="42" xfId="0" applyFont="1" applyFill="1" applyBorder="1" applyAlignment="1" applyProtection="1">
      <alignment horizontal="centerContinuous" vertical="center"/>
    </xf>
    <xf numFmtId="0" fontId="0" fillId="4" borderId="44" xfId="0" applyFill="1" applyBorder="1" applyAlignment="1">
      <alignment horizontal="centerContinuous"/>
    </xf>
    <xf numFmtId="0" fontId="14" fillId="4" borderId="68" xfId="0" applyFont="1" applyFill="1" applyBorder="1" applyAlignment="1" applyProtection="1">
      <alignment horizontal="center" vertical="center" wrapText="1"/>
      <protection locked="0"/>
    </xf>
    <xf numFmtId="0" fontId="31" fillId="5" borderId="30" xfId="41" applyFont="1" applyFill="1" applyBorder="1" applyAlignment="1">
      <alignment horizontal="left" vertical="center" wrapText="1"/>
    </xf>
    <xf numFmtId="0" fontId="31" fillId="5" borderId="0" xfId="41" applyFont="1" applyFill="1" applyBorder="1" applyAlignment="1">
      <alignment horizontal="left" vertical="center" wrapText="1"/>
    </xf>
    <xf numFmtId="0" fontId="31" fillId="5" borderId="38" xfId="41" applyFont="1" applyFill="1" applyBorder="1" applyAlignment="1">
      <alignment horizontal="left" vertical="center" wrapText="1"/>
    </xf>
    <xf numFmtId="0" fontId="34" fillId="5" borderId="51" xfId="41" applyFont="1" applyFill="1" applyBorder="1" applyAlignment="1">
      <alignment horizontal="centerContinuous" vertical="center" wrapText="1"/>
    </xf>
    <xf numFmtId="0" fontId="35" fillId="5" borderId="0" xfId="40" applyFont="1" applyFill="1" applyBorder="1" applyAlignment="1">
      <alignment horizontal="centerContinuous"/>
    </xf>
    <xf numFmtId="0" fontId="34" fillId="5" borderId="0" xfId="41" applyFont="1" applyFill="1" applyBorder="1" applyAlignment="1">
      <alignment horizontal="centerContinuous" vertical="center" wrapText="1"/>
    </xf>
    <xf numFmtId="0" fontId="34" fillId="5" borderId="5" xfId="41" applyFont="1" applyFill="1" applyBorder="1" applyAlignment="1">
      <alignment vertical="center" wrapText="1"/>
    </xf>
    <xf numFmtId="0" fontId="34" fillId="5" borderId="11" xfId="41" applyFont="1" applyFill="1" applyBorder="1" applyAlignment="1">
      <alignment vertical="center" wrapText="1"/>
    </xf>
    <xf numFmtId="0" fontId="34" fillId="5" borderId="22" xfId="41" applyFont="1" applyFill="1" applyBorder="1" applyAlignment="1">
      <alignment vertical="center" wrapText="1"/>
    </xf>
    <xf numFmtId="0" fontId="34" fillId="5" borderId="5" xfId="41" applyFont="1" applyFill="1" applyBorder="1" applyAlignment="1">
      <alignment horizontal="right" vertical="center" wrapText="1"/>
    </xf>
    <xf numFmtId="0" fontId="35" fillId="5" borderId="5" xfId="40" applyFont="1" applyFill="1" applyBorder="1" applyAlignment="1"/>
    <xf numFmtId="0" fontId="35" fillId="5" borderId="11" xfId="40" applyFont="1" applyFill="1" applyBorder="1" applyAlignment="1"/>
    <xf numFmtId="0" fontId="2" fillId="0" borderId="5" xfId="40" applyBorder="1"/>
    <xf numFmtId="0" fontId="2" fillId="0" borderId="4" xfId="40" applyBorder="1"/>
    <xf numFmtId="0" fontId="35" fillId="5" borderId="4" xfId="40" applyFont="1" applyFill="1" applyBorder="1" applyAlignment="1">
      <alignment horizontal="center"/>
    </xf>
    <xf numFmtId="0" fontId="2" fillId="0" borderId="0" xfId="40" applyBorder="1"/>
    <xf numFmtId="49" fontId="28" fillId="3" borderId="35" xfId="41" applyNumberFormat="1" applyFont="1" applyFill="1" applyBorder="1" applyAlignment="1">
      <alignment horizontal="centerContinuous" vertical="center"/>
    </xf>
    <xf numFmtId="49" fontId="28" fillId="3" borderId="36" xfId="41" applyNumberFormat="1" applyFont="1" applyFill="1" applyBorder="1" applyAlignment="1">
      <alignment horizontal="centerContinuous" vertical="center"/>
    </xf>
    <xf numFmtId="49" fontId="28" fillId="3" borderId="37" xfId="41" applyNumberFormat="1" applyFont="1" applyFill="1" applyBorder="1" applyAlignment="1">
      <alignment horizontal="centerContinuous" vertical="center"/>
    </xf>
    <xf numFmtId="0" fontId="39" fillId="4" borderId="22" xfId="0" applyFont="1" applyFill="1" applyBorder="1" applyAlignment="1" applyProtection="1">
      <alignment horizontal="centerContinuous" vertical="center"/>
    </xf>
    <xf numFmtId="0" fontId="38" fillId="4" borderId="22" xfId="0" applyFont="1" applyFill="1" applyBorder="1" applyAlignment="1" applyProtection="1">
      <alignment horizontal="centerContinuous" vertical="center"/>
    </xf>
    <xf numFmtId="0" fontId="39" fillId="4" borderId="11" xfId="0" applyFont="1" applyFill="1" applyBorder="1" applyAlignment="1" applyProtection="1">
      <alignment horizontal="centerContinuous" vertical="center"/>
    </xf>
    <xf numFmtId="0" fontId="27" fillId="4" borderId="22" xfId="0" applyFont="1" applyFill="1" applyBorder="1" applyAlignment="1" applyProtection="1">
      <alignment horizontal="centerContinuous" vertical="center"/>
    </xf>
    <xf numFmtId="0" fontId="27" fillId="4" borderId="44" xfId="0" applyFont="1" applyFill="1" applyBorder="1" applyAlignment="1" applyProtection="1">
      <alignment horizontal="centerContinuous" vertical="center"/>
    </xf>
    <xf numFmtId="0" fontId="38" fillId="4" borderId="43" xfId="0" applyFont="1" applyFill="1" applyBorder="1" applyAlignment="1" applyProtection="1">
      <alignment horizontal="centerContinuous" vertical="center"/>
    </xf>
    <xf numFmtId="0" fontId="16" fillId="0" borderId="22" xfId="0" applyFont="1" applyBorder="1" applyAlignment="1" applyProtection="1">
      <alignment horizontal="center" vertical="center" wrapText="1"/>
      <protection locked="0"/>
    </xf>
    <xf numFmtId="0" fontId="34" fillId="5" borderId="30" xfId="41" applyFont="1" applyFill="1" applyBorder="1" applyAlignment="1">
      <alignment horizontal="left" vertical="center" wrapText="1"/>
    </xf>
    <xf numFmtId="0" fontId="34" fillId="5" borderId="66" xfId="41" applyFont="1" applyFill="1" applyBorder="1" applyAlignment="1">
      <alignment horizontal="left" vertical="center" wrapText="1"/>
    </xf>
    <xf numFmtId="14" fontId="16" fillId="0" borderId="22" xfId="0" applyNumberFormat="1" applyFont="1" applyBorder="1" applyAlignment="1" applyProtection="1">
      <alignment vertical="center" wrapText="1"/>
      <protection locked="0"/>
    </xf>
    <xf numFmtId="0" fontId="16" fillId="0" borderId="22" xfId="0" applyFont="1" applyBorder="1" applyAlignment="1" applyProtection="1">
      <alignment vertical="center" wrapText="1"/>
      <protection locked="0"/>
    </xf>
    <xf numFmtId="1" fontId="16" fillId="0" borderId="22" xfId="0" applyNumberFormat="1" applyFont="1" applyFill="1" applyBorder="1" applyAlignment="1" applyProtection="1">
      <alignment vertical="center"/>
      <protection locked="0"/>
    </xf>
    <xf numFmtId="1" fontId="16" fillId="0" borderId="11" xfId="0" applyNumberFormat="1" applyFont="1" applyFill="1" applyBorder="1" applyAlignment="1" applyProtection="1">
      <alignment vertical="center"/>
      <protection locked="0"/>
    </xf>
    <xf numFmtId="0" fontId="13" fillId="2" borderId="22" xfId="0" applyFont="1" applyFill="1" applyBorder="1" applyAlignment="1" applyProtection="1">
      <alignment vertical="center"/>
    </xf>
    <xf numFmtId="0" fontId="16" fillId="2" borderId="11" xfId="0" applyFont="1" applyFill="1" applyBorder="1" applyAlignment="1" applyProtection="1">
      <alignment vertical="center" wrapText="1"/>
      <protection locked="0"/>
    </xf>
    <xf numFmtId="0" fontId="13" fillId="2" borderId="22" xfId="0" applyFont="1" applyFill="1" applyBorder="1" applyAlignment="1" applyProtection="1">
      <alignment vertical="center" wrapText="1"/>
    </xf>
    <xf numFmtId="0" fontId="13" fillId="2" borderId="5" xfId="0" applyFont="1" applyFill="1" applyBorder="1" applyAlignment="1" applyProtection="1">
      <alignment vertical="center"/>
    </xf>
    <xf numFmtId="0" fontId="13" fillId="0" borderId="31" xfId="0" applyFont="1" applyFill="1" applyBorder="1" applyAlignment="1" applyProtection="1">
      <alignment vertical="center"/>
    </xf>
    <xf numFmtId="0" fontId="13" fillId="0" borderId="7" xfId="0" applyFont="1" applyFill="1" applyBorder="1" applyAlignment="1" applyProtection="1">
      <alignment vertical="center"/>
    </xf>
    <xf numFmtId="0" fontId="13" fillId="0" borderId="30" xfId="0" applyFont="1" applyFill="1" applyBorder="1" applyAlignment="1" applyProtection="1">
      <alignment vertical="center"/>
    </xf>
    <xf numFmtId="0" fontId="13" fillId="0" borderId="45" xfId="0" applyFont="1" applyFill="1" applyBorder="1" applyAlignment="1" applyProtection="1">
      <alignment vertical="center"/>
    </xf>
    <xf numFmtId="0" fontId="13" fillId="0" borderId="46" xfId="0" applyFont="1" applyFill="1" applyBorder="1" applyAlignment="1" applyProtection="1">
      <alignment vertical="center"/>
    </xf>
    <xf numFmtId="0" fontId="13" fillId="0" borderId="5" xfId="0" applyFont="1" applyBorder="1" applyAlignment="1" applyProtection="1">
      <alignment vertical="center"/>
    </xf>
    <xf numFmtId="0" fontId="13" fillId="0" borderId="22" xfId="0" applyFont="1" applyBorder="1" applyAlignment="1" applyProtection="1">
      <alignment vertical="center"/>
    </xf>
    <xf numFmtId="0" fontId="0" fillId="0" borderId="0" xfId="0" applyFill="1" applyBorder="1"/>
    <xf numFmtId="0" fontId="34" fillId="5" borderId="0" xfId="42" applyFont="1" applyFill="1" applyBorder="1" applyAlignment="1" applyProtection="1">
      <alignment vertical="center" wrapText="1"/>
    </xf>
    <xf numFmtId="0" fontId="36" fillId="5" borderId="0" xfId="42" applyFont="1" applyFill="1" applyBorder="1" applyAlignment="1" applyProtection="1">
      <alignment vertical="center" wrapText="1"/>
    </xf>
    <xf numFmtId="0" fontId="35" fillId="5" borderId="0" xfId="40" applyFont="1" applyFill="1" applyBorder="1" applyAlignment="1"/>
    <xf numFmtId="0" fontId="0" fillId="0" borderId="0" xfId="0" applyBorder="1"/>
    <xf numFmtId="0" fontId="0" fillId="0" borderId="0" xfId="0" applyBorder="1" applyAlignment="1"/>
    <xf numFmtId="0" fontId="3" fillId="0" borderId="74" xfId="0" applyFont="1" applyBorder="1" applyAlignment="1">
      <alignment vertical="center" wrapText="1"/>
    </xf>
    <xf numFmtId="0" fontId="18" fillId="0" borderId="76" xfId="0" applyFont="1" applyBorder="1" applyAlignment="1">
      <alignment vertical="center" wrapText="1"/>
    </xf>
    <xf numFmtId="0" fontId="3" fillId="0" borderId="76" xfId="0" applyFont="1" applyBorder="1" applyAlignment="1">
      <alignment vertical="center" wrapText="1"/>
    </xf>
    <xf numFmtId="0" fontId="3" fillId="0" borderId="76" xfId="0" applyFont="1" applyBorder="1" applyAlignment="1">
      <alignment horizontal="justify" vertical="center" wrapText="1"/>
    </xf>
    <xf numFmtId="0" fontId="18" fillId="6" borderId="77" xfId="0" applyFont="1" applyFill="1" applyBorder="1" applyAlignment="1">
      <alignment horizontal="center" vertical="center" wrapText="1"/>
    </xf>
    <xf numFmtId="0" fontId="3" fillId="5" borderId="78" xfId="42" applyFont="1" applyFill="1" applyBorder="1" applyAlignment="1" applyProtection="1">
      <alignment vertical="center" wrapText="1"/>
    </xf>
    <xf numFmtId="0" fontId="2" fillId="3" borderId="0" xfId="40" applyFill="1"/>
    <xf numFmtId="0" fontId="3" fillId="5" borderId="76" xfId="42" applyFont="1" applyFill="1" applyBorder="1" applyAlignment="1" applyProtection="1">
      <alignment vertical="center" wrapText="1"/>
    </xf>
    <xf numFmtId="0" fontId="31" fillId="5" borderId="0" xfId="41" applyFont="1" applyFill="1" applyBorder="1" applyAlignment="1">
      <alignment horizontal="left" vertical="center" wrapText="1"/>
    </xf>
    <xf numFmtId="0" fontId="34" fillId="5" borderId="0" xfId="41" applyFont="1" applyFill="1" applyBorder="1" applyAlignment="1">
      <alignment horizontal="left" vertical="center" wrapText="1"/>
    </xf>
    <xf numFmtId="0" fontId="34" fillId="5" borderId="0" xfId="41" applyFont="1" applyFill="1" applyBorder="1" applyAlignment="1">
      <alignment vertical="center" wrapText="1"/>
    </xf>
    <xf numFmtId="0" fontId="34" fillId="5" borderId="0" xfId="42" applyFont="1" applyFill="1" applyBorder="1" applyAlignment="1" applyProtection="1">
      <alignment horizontal="center" vertical="center" wrapText="1"/>
    </xf>
    <xf numFmtId="0" fontId="21" fillId="3" borderId="4" xfId="0" applyFont="1" applyFill="1" applyBorder="1" applyAlignment="1">
      <alignment horizontal="center" vertical="center"/>
    </xf>
    <xf numFmtId="0" fontId="15" fillId="3" borderId="4" xfId="0" applyFont="1" applyFill="1" applyBorder="1" applyAlignment="1">
      <alignment horizontal="center" vertical="center"/>
    </xf>
    <xf numFmtId="0" fontId="3" fillId="0" borderId="4" xfId="0" applyFont="1" applyBorder="1" applyAlignment="1">
      <alignment vertical="center" wrapText="1"/>
    </xf>
    <xf numFmtId="0" fontId="3" fillId="0" borderId="4" xfId="0" applyFont="1" applyBorder="1" applyAlignment="1">
      <alignment horizontal="justify" vertical="center" wrapText="1"/>
    </xf>
    <xf numFmtId="0" fontId="33" fillId="5" borderId="5" xfId="41" applyFont="1" applyFill="1" applyBorder="1" applyAlignment="1">
      <alignment vertical="center" wrapText="1"/>
    </xf>
    <xf numFmtId="0" fontId="33" fillId="5" borderId="22" xfId="41" applyFont="1" applyFill="1" applyBorder="1" applyAlignment="1">
      <alignment vertical="center" wrapText="1"/>
    </xf>
    <xf numFmtId="0" fontId="34" fillId="5" borderId="4" xfId="42" applyFont="1" applyFill="1" applyBorder="1" applyAlignment="1" applyProtection="1">
      <alignment horizontal="right" vertical="center" wrapText="1"/>
    </xf>
    <xf numFmtId="0" fontId="34" fillId="5" borderId="68" xfId="42" applyFont="1" applyFill="1" applyBorder="1" applyAlignment="1" applyProtection="1">
      <alignment vertical="center" wrapText="1"/>
    </xf>
    <xf numFmtId="0" fontId="34" fillId="5" borderId="11" xfId="42" applyFont="1" applyFill="1" applyBorder="1" applyAlignment="1" applyProtection="1">
      <alignment horizontal="center" vertical="center" wrapText="1"/>
    </xf>
    <xf numFmtId="0" fontId="29" fillId="4" borderId="33" xfId="41" applyFont="1" applyFill="1" applyBorder="1" applyAlignment="1">
      <alignment horizontal="left" vertical="center" wrapText="1"/>
    </xf>
    <xf numFmtId="0" fontId="29" fillId="4" borderId="26" xfId="41" applyFont="1" applyFill="1" applyBorder="1" applyAlignment="1">
      <alignment horizontal="left" vertical="center" wrapText="1"/>
    </xf>
    <xf numFmtId="0" fontId="32" fillId="4" borderId="39" xfId="41" applyFont="1" applyFill="1" applyBorder="1" applyAlignment="1">
      <alignment horizontal="left" vertical="center" wrapText="1"/>
    </xf>
    <xf numFmtId="0" fontId="32" fillId="4" borderId="26" xfId="41" applyFont="1" applyFill="1" applyBorder="1" applyAlignment="1">
      <alignment horizontal="left" vertical="center" wrapText="1"/>
    </xf>
    <xf numFmtId="0" fontId="2" fillId="4" borderId="71" xfId="40" applyFill="1" applyBorder="1" applyAlignment="1">
      <alignment horizontal="centerContinuous"/>
    </xf>
    <xf numFmtId="0" fontId="29" fillId="4" borderId="72" xfId="41" applyFont="1" applyFill="1" applyBorder="1" applyAlignment="1">
      <alignment horizontal="centerContinuous" vertical="center" wrapText="1"/>
    </xf>
    <xf numFmtId="0" fontId="33" fillId="5" borderId="44" xfId="41" applyFont="1" applyFill="1" applyBorder="1" applyAlignment="1">
      <alignment vertical="center" wrapText="1"/>
    </xf>
    <xf numFmtId="0" fontId="14" fillId="4" borderId="8" xfId="0" applyFont="1" applyFill="1" applyBorder="1" applyAlignment="1" applyProtection="1">
      <alignment horizontal="center" vertical="center" wrapText="1"/>
      <protection locked="0"/>
    </xf>
    <xf numFmtId="0" fontId="13" fillId="4" borderId="25" xfId="0" applyFont="1" applyFill="1" applyBorder="1" applyAlignment="1" applyProtection="1">
      <alignment horizontal="centerContinuous" vertical="center"/>
      <protection locked="0"/>
    </xf>
    <xf numFmtId="0" fontId="13" fillId="4" borderId="41" xfId="0" applyFont="1" applyFill="1" applyBorder="1" applyAlignment="1" applyProtection="1">
      <alignment horizontal="centerContinuous" vertical="justify"/>
    </xf>
    <xf numFmtId="0" fontId="13" fillId="4" borderId="42" xfId="0" applyFont="1" applyFill="1" applyBorder="1" applyAlignment="1" applyProtection="1">
      <alignment horizontal="centerContinuous" vertical="justify"/>
    </xf>
    <xf numFmtId="0" fontId="14" fillId="4" borderId="4" xfId="0" applyFont="1" applyFill="1" applyBorder="1" applyAlignment="1" applyProtection="1">
      <alignment horizontal="centerContinuous" vertical="center"/>
    </xf>
    <xf numFmtId="0" fontId="14" fillId="4" borderId="5" xfId="0" applyFont="1" applyFill="1" applyBorder="1" applyAlignment="1" applyProtection="1">
      <alignment horizontal="centerContinuous" vertical="center"/>
      <protection locked="0"/>
    </xf>
    <xf numFmtId="0" fontId="14" fillId="4" borderId="11" xfId="0" applyFont="1" applyFill="1" applyBorder="1" applyAlignment="1" applyProtection="1">
      <alignment horizontal="centerContinuous" vertical="center"/>
      <protection locked="0"/>
    </xf>
    <xf numFmtId="0" fontId="14" fillId="4" borderId="4" xfId="0" applyFont="1" applyFill="1" applyBorder="1" applyAlignment="1" applyProtection="1">
      <alignment horizontal="centerContinuous" vertical="center"/>
      <protection locked="0"/>
    </xf>
    <xf numFmtId="0" fontId="14" fillId="4" borderId="4" xfId="0" applyFont="1" applyFill="1" applyBorder="1" applyAlignment="1" applyProtection="1">
      <alignment horizontal="center" vertical="center"/>
    </xf>
    <xf numFmtId="3" fontId="13" fillId="4" borderId="25" xfId="0" applyNumberFormat="1" applyFont="1" applyFill="1" applyBorder="1" applyAlignment="1" applyProtection="1">
      <alignment horizontal="centerContinuous" vertical="center" wrapText="1"/>
    </xf>
    <xf numFmtId="0" fontId="15" fillId="3" borderId="36" xfId="0" applyFont="1" applyFill="1" applyBorder="1" applyAlignment="1" applyProtection="1">
      <alignment vertical="center" wrapText="1"/>
    </xf>
    <xf numFmtId="0" fontId="13" fillId="4" borderId="25" xfId="0" applyFont="1" applyFill="1" applyBorder="1" applyAlignment="1" applyProtection="1">
      <alignment horizontal="centerContinuous" vertical="center" wrapText="1"/>
      <protection locked="0"/>
    </xf>
    <xf numFmtId="0" fontId="13" fillId="4" borderId="4" xfId="0" applyFont="1" applyFill="1" applyBorder="1" applyAlignment="1" applyProtection="1">
      <alignment horizontal="centerContinuous" vertical="top" wrapText="1"/>
    </xf>
    <xf numFmtId="5" fontId="26" fillId="0" borderId="4" xfId="20" applyNumberFormat="1" applyFont="1" applyFill="1" applyBorder="1" applyAlignment="1" applyProtection="1">
      <alignment vertical="center" wrapText="1"/>
      <protection locked="0"/>
    </xf>
    <xf numFmtId="5" fontId="26" fillId="0" borderId="4" xfId="20" applyNumberFormat="1" applyFont="1" applyFill="1" applyBorder="1" applyAlignment="1" applyProtection="1">
      <alignment horizontal="center" vertical="center" wrapText="1"/>
      <protection locked="0"/>
    </xf>
    <xf numFmtId="0" fontId="34" fillId="5" borderId="0" xfId="41" applyFont="1" applyFill="1" applyBorder="1" applyAlignment="1">
      <alignment horizontal="left" vertical="center" wrapText="1"/>
    </xf>
    <xf numFmtId="0" fontId="34" fillId="5" borderId="0" xfId="41" applyFont="1" applyFill="1" applyBorder="1" applyAlignment="1">
      <alignment horizontal="center" vertical="center" wrapText="1"/>
    </xf>
    <xf numFmtId="0" fontId="18" fillId="6" borderId="4" xfId="0" applyFont="1" applyFill="1" applyBorder="1" applyAlignment="1">
      <alignment horizontal="center" vertical="center"/>
    </xf>
    <xf numFmtId="0" fontId="18" fillId="6" borderId="75" xfId="0" applyFont="1" applyFill="1" applyBorder="1" applyAlignment="1">
      <alignment horizontal="center" vertical="center" wrapText="1"/>
    </xf>
    <xf numFmtId="0" fontId="29" fillId="0" borderId="0" xfId="41" applyFont="1" applyFill="1" applyBorder="1" applyAlignment="1">
      <alignment horizontal="left" vertical="center" wrapText="1"/>
    </xf>
    <xf numFmtId="0" fontId="34" fillId="5" borderId="0" xfId="42" applyFont="1" applyFill="1" applyBorder="1" applyAlignment="1" applyProtection="1">
      <alignment horizontal="center" vertical="center" wrapText="1"/>
    </xf>
    <xf numFmtId="0" fontId="31" fillId="5" borderId="0" xfId="41" applyFont="1" applyFill="1" applyBorder="1" applyAlignment="1">
      <alignment horizontal="left" vertical="center" wrapText="1"/>
    </xf>
    <xf numFmtId="0" fontId="34" fillId="5" borderId="0" xfId="41" applyFont="1" applyFill="1" applyBorder="1" applyAlignment="1">
      <alignment vertical="center" wrapText="1"/>
    </xf>
    <xf numFmtId="1" fontId="26" fillId="0" borderId="4" xfId="24" applyNumberFormat="1" applyFont="1" applyFill="1" applyBorder="1" applyAlignment="1" applyProtection="1">
      <alignment horizontal="center" vertical="center" wrapText="1"/>
      <protection locked="0"/>
    </xf>
    <xf numFmtId="0" fontId="0" fillId="0" borderId="0" xfId="0" applyNumberFormat="1" applyFont="1" applyFill="1" applyBorder="1" applyAlignment="1">
      <alignment horizontal="center" vertical="center"/>
    </xf>
    <xf numFmtId="0" fontId="0" fillId="0" borderId="0" xfId="0" applyNumberFormat="1" applyFont="1" applyFill="1" applyBorder="1" applyAlignment="1">
      <alignment vertical="center"/>
    </xf>
    <xf numFmtId="0" fontId="0" fillId="0" borderId="0" xfId="0" applyAlignment="1"/>
    <xf numFmtId="0" fontId="3" fillId="0" borderId="4" xfId="0" applyFont="1" applyFill="1" applyBorder="1" applyAlignment="1">
      <alignment vertical="center" wrapText="1"/>
    </xf>
    <xf numFmtId="0" fontId="47" fillId="0" borderId="0" xfId="0" applyFont="1" applyAlignment="1">
      <alignment vertical="center"/>
    </xf>
    <xf numFmtId="0" fontId="22" fillId="0" borderId="4" xfId="0" applyFont="1" applyBorder="1" applyAlignment="1">
      <alignment vertical="center" wrapText="1"/>
    </xf>
    <xf numFmtId="0" fontId="23" fillId="0" borderId="4" xfId="0" applyFont="1" applyFill="1" applyBorder="1" applyAlignment="1">
      <alignment vertical="center" wrapText="1"/>
    </xf>
    <xf numFmtId="0" fontId="14" fillId="4" borderId="8" xfId="0" applyFont="1" applyFill="1" applyBorder="1" applyAlignment="1" applyProtection="1">
      <alignment horizontal="center" vertical="center" wrapText="1"/>
      <protection locked="0"/>
    </xf>
    <xf numFmtId="177" fontId="26" fillId="0" borderId="4" xfId="24" applyNumberFormat="1" applyFont="1" applyFill="1" applyBorder="1" applyAlignment="1" applyProtection="1">
      <alignment horizontal="center" vertical="center" wrapText="1"/>
      <protection locked="0"/>
    </xf>
    <xf numFmtId="0" fontId="0" fillId="0" borderId="26" xfId="0" applyNumberFormat="1" applyFont="1" applyFill="1" applyBorder="1" applyAlignment="1">
      <alignment horizontal="center" vertical="center"/>
    </xf>
    <xf numFmtId="0" fontId="0" fillId="0" borderId="28" xfId="0" applyNumberFormat="1" applyFont="1" applyBorder="1" applyAlignment="1">
      <alignment horizontal="center" vertical="center"/>
    </xf>
    <xf numFmtId="0" fontId="0" fillId="0" borderId="4" xfId="0" applyNumberFormat="1" applyFont="1" applyFill="1" applyBorder="1" applyAlignment="1">
      <alignment vertical="center" wrapText="1"/>
    </xf>
    <xf numFmtId="0" fontId="0" fillId="0" borderId="17" xfId="0" applyNumberFormat="1" applyFont="1" applyBorder="1" applyAlignment="1">
      <alignment vertical="center" wrapText="1"/>
    </xf>
    <xf numFmtId="0" fontId="16" fillId="0" borderId="22" xfId="0" applyFont="1" applyFill="1" applyBorder="1" applyAlignment="1" applyProtection="1">
      <alignment vertical="center" wrapText="1"/>
      <protection locked="0"/>
    </xf>
    <xf numFmtId="0" fontId="14" fillId="0" borderId="80" xfId="0" applyFont="1" applyFill="1" applyBorder="1" applyAlignment="1" applyProtection="1">
      <alignment vertical="center" wrapText="1"/>
      <protection locked="0"/>
    </xf>
    <xf numFmtId="0" fontId="44" fillId="3" borderId="35" xfId="0" applyFont="1" applyFill="1" applyBorder="1" applyAlignment="1" applyProtection="1">
      <alignment horizontal="center" vertical="center"/>
    </xf>
    <xf numFmtId="165" fontId="14" fillId="0" borderId="5" xfId="20" applyNumberFormat="1" applyFont="1" applyFill="1" applyBorder="1" applyAlignment="1" applyProtection="1">
      <alignment horizontal="center" vertical="center" wrapText="1"/>
      <protection locked="0"/>
    </xf>
    <xf numFmtId="4" fontId="26" fillId="0" borderId="4" xfId="20" applyNumberFormat="1" applyFont="1" applyFill="1" applyBorder="1" applyAlignment="1" applyProtection="1">
      <alignment horizontal="center" vertical="center" wrapText="1"/>
      <protection locked="0"/>
    </xf>
    <xf numFmtId="0" fontId="3" fillId="0" borderId="4" xfId="0" applyFont="1" applyFill="1" applyBorder="1" applyAlignment="1">
      <alignment horizontal="justify" vertical="center" wrapText="1"/>
    </xf>
    <xf numFmtId="0" fontId="0" fillId="0" borderId="0" xfId="0" applyAlignment="1">
      <alignment vertical="center"/>
    </xf>
    <xf numFmtId="0" fontId="14" fillId="4" borderId="4" xfId="0" applyFont="1" applyFill="1" applyBorder="1" applyAlignment="1" applyProtection="1">
      <alignment horizontal="center" vertical="center"/>
    </xf>
    <xf numFmtId="0" fontId="13" fillId="0" borderId="0" xfId="0" applyFont="1" applyFill="1" applyBorder="1" applyAlignment="1" applyProtection="1">
      <alignment vertical="center"/>
    </xf>
    <xf numFmtId="0" fontId="20" fillId="0" borderId="0" xfId="0" applyFont="1" applyFill="1" applyAlignment="1" applyProtection="1">
      <alignment horizontal="right" vertical="center"/>
    </xf>
    <xf numFmtId="0" fontId="12" fillId="0" borderId="22" xfId="0" applyFont="1" applyFill="1" applyBorder="1" applyAlignment="1" applyProtection="1">
      <alignment vertical="center"/>
    </xf>
    <xf numFmtId="0" fontId="13" fillId="0" borderId="11" xfId="0" applyFont="1" applyFill="1" applyBorder="1" applyAlignment="1" applyProtection="1">
      <alignment horizontal="right" vertical="center"/>
    </xf>
    <xf numFmtId="177" fontId="26" fillId="0" borderId="4" xfId="24" applyNumberFormat="1" applyFont="1" applyFill="1" applyBorder="1" applyAlignment="1" applyProtection="1">
      <alignment vertical="center" wrapText="1"/>
      <protection locked="0"/>
    </xf>
    <xf numFmtId="15" fontId="26" fillId="0" borderId="4" xfId="0" applyNumberFormat="1" applyFont="1" applyFill="1" applyBorder="1" applyAlignment="1" applyProtection="1">
      <alignment vertical="center" wrapText="1"/>
      <protection locked="0"/>
    </xf>
    <xf numFmtId="5" fontId="26" fillId="0" borderId="5" xfId="20" applyNumberFormat="1" applyFont="1" applyFill="1" applyBorder="1" applyAlignment="1" applyProtection="1">
      <alignment vertical="center" wrapText="1"/>
      <protection locked="0"/>
    </xf>
    <xf numFmtId="165" fontId="14" fillId="0" borderId="26" xfId="20" applyNumberFormat="1" applyFont="1" applyFill="1" applyBorder="1" applyAlignment="1" applyProtection="1">
      <alignment vertical="center" wrapText="1"/>
      <protection locked="0"/>
    </xf>
    <xf numFmtId="41" fontId="26" fillId="0" borderId="4" xfId="44" applyFont="1" applyFill="1" applyBorder="1" applyAlignment="1" applyProtection="1">
      <alignment horizontal="center" vertical="center" wrapText="1"/>
      <protection locked="0"/>
    </xf>
    <xf numFmtId="0" fontId="12" fillId="0" borderId="81" xfId="0" applyFont="1" applyFill="1" applyBorder="1" applyAlignment="1" applyProtection="1">
      <alignment vertical="center"/>
    </xf>
    <xf numFmtId="3" fontId="14" fillId="0" borderId="9" xfId="0" applyNumberFormat="1" applyFont="1" applyFill="1" applyBorder="1" applyAlignment="1" applyProtection="1">
      <alignment horizontal="center" vertical="center"/>
      <protection locked="0"/>
    </xf>
    <xf numFmtId="3" fontId="14" fillId="0" borderId="22" xfId="0" applyNumberFormat="1" applyFont="1" applyFill="1" applyBorder="1" applyAlignment="1" applyProtection="1">
      <alignment horizontal="centerContinuous" vertical="center"/>
      <protection locked="0"/>
    </xf>
    <xf numFmtId="4" fontId="14" fillId="0" borderId="22" xfId="0" applyNumberFormat="1" applyFont="1" applyFill="1" applyBorder="1" applyAlignment="1" applyProtection="1">
      <alignment horizontal="centerContinuous" vertical="center"/>
      <protection locked="0"/>
    </xf>
    <xf numFmtId="3" fontId="14" fillId="0" borderId="11" xfId="0" applyNumberFormat="1" applyFont="1" applyFill="1" applyBorder="1" applyAlignment="1" applyProtection="1">
      <alignment horizontal="centerContinuous" vertical="center"/>
      <protection locked="0"/>
    </xf>
    <xf numFmtId="0" fontId="15" fillId="3" borderId="0" xfId="0" applyFont="1" applyFill="1" applyBorder="1" applyAlignment="1" applyProtection="1">
      <alignment horizontal="center" vertical="center"/>
    </xf>
    <xf numFmtId="10" fontId="26" fillId="0" borderId="4" xfId="24" applyNumberFormat="1" applyFont="1" applyFill="1" applyBorder="1" applyAlignment="1" applyProtection="1">
      <alignment horizontal="center" vertical="center" wrapText="1"/>
      <protection locked="0"/>
    </xf>
    <xf numFmtId="7" fontId="26" fillId="0" borderId="4" xfId="20" applyNumberFormat="1" applyFont="1" applyFill="1" applyBorder="1" applyAlignment="1" applyProtection="1">
      <alignment horizontal="center" vertical="center" wrapText="1"/>
      <protection locked="0"/>
    </xf>
    <xf numFmtId="7" fontId="26" fillId="0" borderId="4" xfId="20" applyNumberFormat="1" applyFont="1" applyFill="1" applyBorder="1" applyAlignment="1" applyProtection="1">
      <alignment vertical="center" wrapText="1"/>
      <protection locked="0"/>
    </xf>
    <xf numFmtId="7" fontId="26" fillId="0" borderId="5" xfId="20" applyNumberFormat="1" applyFont="1" applyFill="1" applyBorder="1" applyAlignment="1" applyProtection="1">
      <alignment vertical="center" wrapText="1"/>
      <protection locked="0"/>
    </xf>
    <xf numFmtId="9" fontId="26" fillId="0" borderId="4" xfId="24" quotePrefix="1" applyFont="1" applyFill="1" applyBorder="1" applyAlignment="1" applyProtection="1">
      <alignment horizontal="center" vertical="center" wrapText="1"/>
      <protection locked="0"/>
    </xf>
    <xf numFmtId="0" fontId="12" fillId="0" borderId="0" xfId="0" applyFont="1" applyAlignment="1">
      <alignment vertical="center"/>
    </xf>
    <xf numFmtId="10" fontId="26" fillId="0" borderId="4" xfId="23" applyNumberFormat="1" applyFont="1" applyBorder="1" applyAlignment="1">
      <alignment horizontal="center" vertical="center" wrapText="1"/>
      <protection locked="0"/>
    </xf>
    <xf numFmtId="0" fontId="26" fillId="0" borderId="4" xfId="0" applyFont="1" applyBorder="1" applyAlignment="1" applyProtection="1">
      <alignment vertical="center" wrapText="1"/>
      <protection locked="0"/>
    </xf>
    <xf numFmtId="15" fontId="26" fillId="0" borderId="4" xfId="0" applyNumberFormat="1" applyFont="1" applyBorder="1" applyAlignment="1" applyProtection="1">
      <alignment vertical="center" wrapText="1"/>
      <protection locked="0"/>
    </xf>
    <xf numFmtId="170" fontId="26" fillId="0" borderId="4" xfId="23" applyFont="1" applyBorder="1" applyAlignment="1">
      <alignment horizontal="center" vertical="center" wrapText="1"/>
      <protection locked="0"/>
    </xf>
    <xf numFmtId="3" fontId="26" fillId="0" borderId="4" xfId="3" applyNumberFormat="1" applyFont="1" applyBorder="1" applyAlignment="1">
      <alignment horizontal="center" vertical="center" wrapText="1"/>
      <protection locked="0"/>
    </xf>
    <xf numFmtId="5" fontId="26" fillId="0" borderId="4" xfId="3" applyNumberFormat="1" applyFont="1" applyBorder="1" applyAlignment="1">
      <alignment vertical="center" wrapText="1"/>
      <protection locked="0"/>
    </xf>
    <xf numFmtId="5" fontId="26" fillId="0" borderId="4" xfId="3" applyNumberFormat="1" applyFont="1" applyBorder="1" applyAlignment="1">
      <alignment horizontal="center" vertical="center" wrapText="1"/>
      <protection locked="0"/>
    </xf>
    <xf numFmtId="9" fontId="26" fillId="0" borderId="4" xfId="24" applyNumberFormat="1" applyFont="1" applyFill="1" applyBorder="1" applyAlignment="1" applyProtection="1">
      <alignment horizontal="center" vertical="center" wrapText="1"/>
      <protection locked="0"/>
    </xf>
    <xf numFmtId="9" fontId="26" fillId="0" borderId="4" xfId="24" applyFont="1" applyBorder="1" applyAlignment="1" applyProtection="1">
      <alignment horizontal="center" vertical="center" wrapText="1"/>
      <protection locked="0"/>
    </xf>
    <xf numFmtId="7" fontId="26" fillId="0" borderId="4" xfId="3" applyNumberFormat="1" applyFont="1" applyBorder="1" applyAlignment="1">
      <alignment horizontal="center" vertical="center" wrapText="1"/>
      <protection locked="0"/>
    </xf>
    <xf numFmtId="7" fontId="26" fillId="0" borderId="4" xfId="3" applyNumberFormat="1" applyFont="1" applyBorder="1" applyAlignment="1">
      <alignment vertical="center" wrapText="1"/>
      <protection locked="0"/>
    </xf>
    <xf numFmtId="0" fontId="12" fillId="5" borderId="0" xfId="0" applyFont="1" applyFill="1" applyAlignment="1">
      <alignment vertical="center"/>
    </xf>
    <xf numFmtId="0" fontId="26" fillId="0" borderId="4" xfId="0" applyFont="1" applyBorder="1" applyAlignment="1">
      <alignment vertical="center" wrapText="1"/>
    </xf>
    <xf numFmtId="3" fontId="26" fillId="0" borderId="11" xfId="3" applyNumberFormat="1" applyFont="1" applyBorder="1" applyAlignment="1">
      <alignment horizontal="center" vertical="center" wrapText="1"/>
      <protection locked="0"/>
    </xf>
    <xf numFmtId="0" fontId="12" fillId="0" borderId="0" xfId="0" applyFont="1" applyAlignment="1">
      <alignment horizontal="center" vertical="center"/>
    </xf>
    <xf numFmtId="0" fontId="26" fillId="0" borderId="4" xfId="0" applyFont="1" applyBorder="1" applyAlignment="1" applyProtection="1">
      <alignment horizontal="center" vertical="center" wrapText="1"/>
      <protection locked="0"/>
    </xf>
    <xf numFmtId="0" fontId="26" fillId="0" borderId="4" xfId="0" applyFont="1" applyBorder="1" applyAlignment="1">
      <alignment horizontal="center" vertical="center" wrapText="1"/>
    </xf>
    <xf numFmtId="9" fontId="26" fillId="0" borderId="4" xfId="0" applyNumberFormat="1" applyFont="1" applyBorder="1" applyAlignment="1">
      <alignment horizontal="center" vertical="center" wrapText="1"/>
    </xf>
    <xf numFmtId="3" fontId="14" fillId="0" borderId="4" xfId="3" applyNumberFormat="1" applyFont="1" applyBorder="1" applyAlignment="1">
      <alignment horizontal="center" vertical="center" wrapText="1"/>
      <protection locked="0"/>
    </xf>
    <xf numFmtId="7" fontId="26" fillId="0" borderId="5" xfId="3" applyNumberFormat="1" applyFont="1" applyBorder="1" applyAlignment="1">
      <alignment vertical="center" wrapText="1"/>
      <protection locked="0"/>
    </xf>
    <xf numFmtId="0" fontId="50" fillId="0" borderId="4" xfId="0" applyFont="1" applyBorder="1"/>
    <xf numFmtId="9" fontId="26" fillId="0" borderId="4" xfId="3" applyNumberFormat="1" applyFont="1" applyBorder="1" applyAlignment="1">
      <alignment horizontal="center" vertical="center" wrapText="1"/>
      <protection locked="0"/>
    </xf>
    <xf numFmtId="0" fontId="26" fillId="0" borderId="4" xfId="40" applyFont="1" applyBorder="1" applyAlignment="1">
      <alignment vertical="center" wrapText="1"/>
    </xf>
    <xf numFmtId="178" fontId="26" fillId="0" borderId="4" xfId="3" applyNumberFormat="1" applyFont="1" applyBorder="1" applyAlignment="1">
      <alignment vertical="center" wrapText="1"/>
      <protection locked="0"/>
    </xf>
    <xf numFmtId="9" fontId="26" fillId="0" borderId="4" xfId="0" applyNumberFormat="1" applyFont="1" applyBorder="1" applyAlignment="1" applyProtection="1">
      <alignment horizontal="center" vertical="center" wrapText="1"/>
      <protection locked="0"/>
    </xf>
    <xf numFmtId="177" fontId="26" fillId="0" borderId="4" xfId="3" applyNumberFormat="1" applyFont="1" applyBorder="1" applyAlignment="1">
      <alignment horizontal="center" vertical="center" wrapText="1"/>
      <protection locked="0"/>
    </xf>
    <xf numFmtId="8" fontId="26" fillId="0" borderId="4" xfId="0" applyNumberFormat="1" applyFont="1" applyBorder="1" applyAlignment="1">
      <alignment vertical="center" wrapText="1"/>
    </xf>
    <xf numFmtId="0" fontId="26" fillId="0" borderId="4" xfId="0" applyFont="1" applyBorder="1" applyAlignment="1">
      <alignment horizontal="left" vertical="center"/>
    </xf>
    <xf numFmtId="0" fontId="26" fillId="0" borderId="4" xfId="0" applyFont="1" applyBorder="1" applyAlignment="1">
      <alignment horizontal="left" vertical="center" wrapText="1"/>
    </xf>
    <xf numFmtId="4" fontId="26" fillId="0" borderId="4" xfId="40" applyNumberFormat="1" applyFont="1" applyBorder="1" applyAlignment="1" applyProtection="1">
      <alignment horizontal="center" vertical="center" wrapText="1"/>
      <protection locked="0"/>
    </xf>
    <xf numFmtId="0" fontId="26" fillId="0" borderId="4" xfId="0" applyFont="1" applyBorder="1" applyAlignment="1">
      <alignment horizontal="center" vertical="center"/>
    </xf>
    <xf numFmtId="8" fontId="51" fillId="0" borderId="4" xfId="0" applyNumberFormat="1" applyFont="1" applyBorder="1" applyAlignment="1">
      <alignment vertical="center" wrapText="1"/>
    </xf>
    <xf numFmtId="3" fontId="26" fillId="0" borderId="4" xfId="0" applyNumberFormat="1" applyFont="1" applyBorder="1" applyAlignment="1">
      <alignment horizontal="center" vertical="center" wrapText="1"/>
    </xf>
    <xf numFmtId="49" fontId="26" fillId="0" borderId="11" xfId="20" applyNumberFormat="1" applyFont="1" applyFill="1" applyBorder="1" applyAlignment="1" applyProtection="1">
      <alignment horizontal="left" vertical="center" wrapText="1"/>
      <protection locked="0"/>
    </xf>
    <xf numFmtId="49" fontId="26" fillId="0" borderId="11" xfId="3" applyNumberFormat="1" applyFont="1" applyBorder="1" applyAlignment="1">
      <alignment horizontal="left" vertical="center" wrapText="1"/>
      <protection locked="0"/>
    </xf>
    <xf numFmtId="49" fontId="39" fillId="0" borderId="4" xfId="3" applyNumberFormat="1" applyFont="1" applyBorder="1" applyAlignment="1">
      <alignment horizontal="left" vertical="center" wrapText="1"/>
      <protection locked="0"/>
    </xf>
    <xf numFmtId="49" fontId="26" fillId="0" borderId="11" xfId="3" applyNumberFormat="1" applyFont="1" applyFill="1" applyBorder="1" applyAlignment="1">
      <alignment horizontal="left" vertical="center" wrapText="1"/>
      <protection locked="0"/>
    </xf>
    <xf numFmtId="15" fontId="26" fillId="0" borderId="4" xfId="0" applyNumberFormat="1" applyFont="1" applyFill="1" applyBorder="1" applyAlignment="1" applyProtection="1">
      <alignment horizontal="left" vertical="center" wrapText="1"/>
      <protection locked="0"/>
    </xf>
    <xf numFmtId="15" fontId="26" fillId="0" borderId="4" xfId="0" applyNumberFormat="1" applyFont="1" applyBorder="1" applyAlignment="1" applyProtection="1">
      <alignment horizontal="left" vertical="center" wrapText="1"/>
      <protection locked="0"/>
    </xf>
    <xf numFmtId="0" fontId="26" fillId="0" borderId="11" xfId="0" applyFont="1" applyBorder="1" applyAlignment="1">
      <alignment horizontal="left" vertical="center" wrapText="1"/>
    </xf>
    <xf numFmtId="0" fontId="26" fillId="0" borderId="4" xfId="0" applyFont="1" applyFill="1" applyBorder="1" applyAlignment="1" applyProtection="1">
      <alignment horizontal="left" vertical="center" wrapText="1"/>
      <protection locked="0"/>
    </xf>
    <xf numFmtId="0" fontId="26" fillId="0" borderId="4" xfId="0" applyFont="1" applyBorder="1" applyAlignment="1" applyProtection="1">
      <alignment horizontal="left" vertical="center" wrapText="1"/>
      <protection locked="0"/>
    </xf>
    <xf numFmtId="14" fontId="26" fillId="0" borderId="4" xfId="0" applyNumberFormat="1" applyFont="1" applyFill="1" applyBorder="1" applyAlignment="1" applyProtection="1">
      <alignment horizontal="right" vertical="center" wrapText="1"/>
      <protection locked="0"/>
    </xf>
    <xf numFmtId="14" fontId="26" fillId="0" borderId="4" xfId="0" applyNumberFormat="1" applyFont="1" applyBorder="1" applyAlignment="1" applyProtection="1">
      <alignment horizontal="right" vertical="center" wrapText="1"/>
      <protection locked="0"/>
    </xf>
    <xf numFmtId="14" fontId="26" fillId="0" borderId="11" xfId="0" applyNumberFormat="1" applyFont="1" applyBorder="1" applyAlignment="1">
      <alignment horizontal="right" vertical="center" wrapText="1"/>
    </xf>
    <xf numFmtId="14" fontId="26" fillId="0" borderId="4" xfId="0" applyNumberFormat="1" applyFont="1" applyBorder="1" applyAlignment="1">
      <alignment horizontal="right" vertical="center" wrapText="1"/>
    </xf>
    <xf numFmtId="14" fontId="26" fillId="0" borderId="4" xfId="40" applyNumberFormat="1" applyFont="1" applyBorder="1" applyAlignment="1" applyProtection="1">
      <alignment horizontal="right" vertical="center" wrapText="1"/>
      <protection locked="0"/>
    </xf>
    <xf numFmtId="14" fontId="51" fillId="0" borderId="4" xfId="0" applyNumberFormat="1" applyFont="1" applyBorder="1" applyAlignment="1" applyProtection="1">
      <alignment horizontal="right" vertical="center" wrapText="1"/>
      <protection locked="0"/>
    </xf>
    <xf numFmtId="8" fontId="26" fillId="0" borderId="4" xfId="0" applyNumberFormat="1" applyFont="1" applyBorder="1" applyAlignment="1">
      <alignment horizontal="center" vertical="center" wrapText="1"/>
    </xf>
    <xf numFmtId="165" fontId="14" fillId="0" borderId="26" xfId="3" applyNumberFormat="1" applyFont="1" applyFill="1" applyBorder="1" applyAlignment="1">
      <alignment vertical="center" wrapText="1"/>
      <protection locked="0"/>
    </xf>
    <xf numFmtId="170" fontId="26" fillId="0" borderId="4" xfId="23" applyFont="1" applyFill="1" applyBorder="1" applyAlignment="1">
      <alignment horizontal="center" vertical="center" wrapText="1"/>
      <protection locked="0"/>
    </xf>
    <xf numFmtId="5" fontId="26" fillId="0" borderId="4" xfId="3" applyNumberFormat="1" applyFont="1" applyFill="1" applyBorder="1" applyAlignment="1">
      <alignment horizontal="center" vertical="center" wrapText="1"/>
      <protection locked="0"/>
    </xf>
    <xf numFmtId="177" fontId="26" fillId="0" borderId="4" xfId="23" applyNumberFormat="1" applyFont="1" applyFill="1" applyBorder="1" applyAlignment="1">
      <alignment vertical="center" wrapText="1"/>
      <protection locked="0"/>
    </xf>
    <xf numFmtId="7" fontId="26" fillId="0" borderId="27" xfId="3" applyNumberFormat="1" applyFont="1" applyBorder="1" applyAlignment="1">
      <alignment vertical="center" wrapText="1"/>
      <protection locked="0"/>
    </xf>
    <xf numFmtId="49" fontId="26" fillId="0" borderId="4" xfId="3" applyNumberFormat="1" applyFont="1" applyBorder="1" applyAlignment="1">
      <alignment horizontal="left" vertical="center" wrapText="1"/>
      <protection locked="0"/>
    </xf>
    <xf numFmtId="9" fontId="26" fillId="0" borderId="4" xfId="24" applyFont="1" applyBorder="1" applyAlignment="1">
      <alignment vertical="center" wrapText="1"/>
    </xf>
    <xf numFmtId="3" fontId="12" fillId="0" borderId="4" xfId="0" applyNumberFormat="1" applyFont="1" applyBorder="1" applyAlignment="1">
      <alignment vertical="center"/>
    </xf>
    <xf numFmtId="9" fontId="26" fillId="0" borderId="4" xfId="40" applyNumberFormat="1" applyFont="1" applyBorder="1" applyAlignment="1">
      <alignment horizontal="center" vertical="center" wrapText="1"/>
    </xf>
    <xf numFmtId="9" fontId="26" fillId="0" borderId="4" xfId="40" applyNumberFormat="1" applyFont="1" applyBorder="1" applyAlignment="1">
      <alignment vertical="center" wrapText="1"/>
    </xf>
    <xf numFmtId="9" fontId="26" fillId="0" borderId="4" xfId="24" quotePrefix="1" applyFont="1" applyBorder="1" applyAlignment="1" applyProtection="1">
      <alignment horizontal="center" vertical="center" wrapText="1"/>
      <protection locked="0"/>
    </xf>
    <xf numFmtId="7" fontId="26" fillId="0" borderId="27" xfId="3" applyNumberFormat="1" applyFont="1" applyBorder="1" applyAlignment="1">
      <alignment horizontal="center" vertical="center" wrapText="1"/>
      <protection locked="0"/>
    </xf>
    <xf numFmtId="7" fontId="26" fillId="0" borderId="27" xfId="0" applyNumberFormat="1" applyFont="1" applyBorder="1" applyAlignment="1">
      <alignment horizontal="center" vertical="center" wrapText="1"/>
    </xf>
    <xf numFmtId="7" fontId="26" fillId="0" borderId="4" xfId="0" applyNumberFormat="1" applyFont="1" applyBorder="1" applyAlignment="1">
      <alignment horizontal="center" vertical="center" wrapText="1"/>
    </xf>
    <xf numFmtId="7" fontId="26" fillId="0" borderId="4" xfId="0" applyNumberFormat="1" applyFont="1" applyBorder="1" applyAlignment="1">
      <alignment vertical="center" wrapText="1"/>
    </xf>
    <xf numFmtId="7" fontId="51" fillId="0" borderId="4" xfId="0" applyNumberFormat="1" applyFont="1" applyBorder="1" applyAlignment="1">
      <alignment vertical="center" wrapText="1"/>
    </xf>
    <xf numFmtId="9" fontId="26" fillId="0" borderId="4" xfId="24" applyFont="1" applyBorder="1" applyAlignment="1" applyProtection="1">
      <alignment horizontal="center" vertical="center"/>
    </xf>
    <xf numFmtId="177" fontId="26" fillId="0" borderId="4" xfId="23" applyNumberFormat="1" applyFont="1" applyFill="1" applyBorder="1" applyAlignment="1">
      <alignment horizontal="center" vertical="center" wrapText="1"/>
      <protection locked="0"/>
    </xf>
    <xf numFmtId="8" fontId="52" fillId="0" borderId="4" xfId="0" applyNumberFormat="1" applyFont="1" applyBorder="1" applyAlignment="1">
      <alignment vertical="center" wrapText="1"/>
    </xf>
    <xf numFmtId="179" fontId="26" fillId="0" borderId="4" xfId="0" applyNumberFormat="1" applyFont="1" applyBorder="1" applyAlignment="1">
      <alignment horizontal="center" vertical="center" wrapText="1"/>
    </xf>
    <xf numFmtId="179" fontId="26" fillId="0" borderId="4" xfId="0" applyNumberFormat="1" applyFont="1" applyBorder="1" applyAlignment="1">
      <alignment vertical="center" wrapText="1"/>
    </xf>
    <xf numFmtId="9" fontId="26" fillId="0" borderId="4" xfId="24" applyFont="1" applyBorder="1" applyAlignment="1">
      <alignment horizontal="center" vertical="center" wrapText="1"/>
    </xf>
    <xf numFmtId="0" fontId="12" fillId="0" borderId="0" xfId="0" applyFont="1" applyFill="1" applyAlignment="1">
      <alignment vertical="center"/>
    </xf>
    <xf numFmtId="4" fontId="26" fillId="0" borderId="4" xfId="20" applyNumberFormat="1" applyFont="1" applyFill="1" applyBorder="1" applyAlignment="1" applyProtection="1">
      <alignment vertical="center" wrapText="1"/>
      <protection locked="0"/>
    </xf>
    <xf numFmtId="3" fontId="26" fillId="0" borderId="4" xfId="24" applyNumberFormat="1" applyFont="1" applyFill="1" applyBorder="1" applyAlignment="1" applyProtection="1">
      <alignment horizontal="center" vertical="center" wrapText="1"/>
      <protection locked="0"/>
    </xf>
    <xf numFmtId="7" fontId="26" fillId="0" borderId="4" xfId="3" applyNumberFormat="1" applyFont="1" applyFill="1" applyBorder="1" applyAlignment="1">
      <alignment vertical="center" wrapText="1"/>
      <protection locked="0"/>
    </xf>
    <xf numFmtId="7" fontId="26" fillId="0" borderId="4" xfId="3" applyNumberFormat="1" applyFont="1" applyFill="1" applyBorder="1" applyAlignment="1">
      <alignment horizontal="center" vertical="center" wrapText="1"/>
      <protection locked="0"/>
    </xf>
    <xf numFmtId="3" fontId="26" fillId="0" borderId="4" xfId="3" applyNumberFormat="1" applyFont="1" applyFill="1" applyBorder="1" applyAlignment="1">
      <alignment horizontal="center" vertical="center" wrapText="1"/>
      <protection locked="0"/>
    </xf>
    <xf numFmtId="49" fontId="26" fillId="0" borderId="4" xfId="3" applyNumberFormat="1" applyFont="1" applyFill="1" applyBorder="1" applyAlignment="1">
      <alignment horizontal="left" vertical="center" wrapText="1"/>
      <protection locked="0"/>
    </xf>
    <xf numFmtId="10" fontId="26" fillId="0" borderId="4" xfId="23" applyNumberFormat="1" applyFont="1" applyFill="1" applyBorder="1" applyAlignment="1">
      <alignment horizontal="center" vertical="center" wrapText="1"/>
      <protection locked="0"/>
    </xf>
    <xf numFmtId="5" fontId="26" fillId="0" borderId="4" xfId="3" applyNumberFormat="1" applyFont="1" applyFill="1" applyBorder="1" applyAlignment="1">
      <alignment vertical="center" wrapText="1"/>
      <protection locked="0"/>
    </xf>
    <xf numFmtId="7" fontId="26" fillId="0" borderId="27" xfId="3" applyNumberFormat="1" applyFont="1" applyFill="1" applyBorder="1" applyAlignment="1">
      <alignment vertical="center" wrapText="1"/>
      <protection locked="0"/>
    </xf>
    <xf numFmtId="177" fontId="26" fillId="0" borderId="4" xfId="24" applyNumberFormat="1" applyFont="1" applyBorder="1" applyAlignment="1">
      <alignment horizontal="center" vertical="center" wrapText="1"/>
    </xf>
    <xf numFmtId="9" fontId="26" fillId="0" borderId="4" xfId="3" applyNumberFormat="1" applyFont="1" applyFill="1" applyBorder="1" applyAlignment="1">
      <alignment horizontal="center" vertical="center" wrapText="1"/>
      <protection locked="0"/>
    </xf>
    <xf numFmtId="0" fontId="26" fillId="0" borderId="4" xfId="0" applyFont="1" applyFill="1" applyBorder="1" applyAlignment="1">
      <alignment horizontal="left" vertical="center"/>
    </xf>
    <xf numFmtId="14" fontId="51" fillId="0" borderId="4" xfId="0" applyNumberFormat="1" applyFont="1" applyFill="1" applyBorder="1" applyAlignment="1" applyProtection="1">
      <alignment horizontal="right" vertical="center" wrapText="1"/>
      <protection locked="0"/>
    </xf>
    <xf numFmtId="7" fontId="26" fillId="0" borderId="5" xfId="3" applyNumberFormat="1" applyFont="1" applyFill="1" applyBorder="1" applyAlignment="1">
      <alignment vertical="center" wrapText="1"/>
      <protection locked="0"/>
    </xf>
    <xf numFmtId="14" fontId="26" fillId="0" borderId="4" xfId="0" applyNumberFormat="1" applyFont="1" applyFill="1" applyBorder="1" applyAlignment="1">
      <alignment horizontal="right" vertical="center" wrapText="1"/>
    </xf>
    <xf numFmtId="0" fontId="26" fillId="0" borderId="4" xfId="0" applyFont="1" applyFill="1" applyBorder="1" applyAlignment="1">
      <alignment horizontal="left" vertical="center" wrapText="1"/>
    </xf>
    <xf numFmtId="0" fontId="49" fillId="0" borderId="4" xfId="0" applyFont="1" applyFill="1" applyBorder="1" applyAlignment="1">
      <alignment vertical="center" wrapText="1"/>
    </xf>
    <xf numFmtId="0" fontId="14" fillId="4" borderId="4" xfId="0" applyFont="1" applyFill="1" applyBorder="1" applyAlignment="1" applyProtection="1">
      <alignment horizontal="center" vertical="center" wrapText="1"/>
    </xf>
    <xf numFmtId="177" fontId="26" fillId="0" borderId="8" xfId="24" applyNumberFormat="1" applyFont="1" applyFill="1" applyBorder="1" applyAlignment="1" applyProtection="1">
      <alignment horizontal="center" vertical="center" wrapText="1"/>
      <protection locked="0"/>
    </xf>
    <xf numFmtId="177" fontId="26" fillId="0" borderId="7" xfId="24" applyNumberFormat="1" applyFont="1" applyFill="1" applyBorder="1" applyAlignment="1" applyProtection="1">
      <alignment horizontal="center" vertical="center" wrapText="1"/>
      <protection locked="0"/>
    </xf>
    <xf numFmtId="0" fontId="26" fillId="5" borderId="33" xfId="0" applyFont="1" applyFill="1" applyBorder="1" applyAlignment="1" applyProtection="1">
      <alignment horizontal="center" vertical="center" wrapText="1"/>
      <protection locked="0"/>
    </xf>
    <xf numFmtId="0" fontId="26" fillId="5" borderId="31" xfId="0" applyFont="1" applyFill="1" applyBorder="1" applyAlignment="1" applyProtection="1">
      <alignment horizontal="center" vertical="center" wrapText="1"/>
      <protection locked="0"/>
    </xf>
    <xf numFmtId="0" fontId="14" fillId="4" borderId="4" xfId="0" applyFont="1" applyFill="1" applyBorder="1" applyAlignment="1" applyProtection="1">
      <alignment horizontal="center" vertical="center"/>
    </xf>
    <xf numFmtId="0" fontId="14" fillId="0" borderId="18" xfId="0" applyFont="1" applyFill="1" applyBorder="1" applyAlignment="1" applyProtection="1">
      <alignment horizontal="center" vertical="center" wrapText="1"/>
      <protection locked="0"/>
    </xf>
    <xf numFmtId="0" fontId="14" fillId="0" borderId="54" xfId="0" applyFont="1" applyFill="1" applyBorder="1" applyAlignment="1" applyProtection="1">
      <alignment horizontal="center" vertical="center" wrapText="1"/>
      <protection locked="0"/>
    </xf>
    <xf numFmtId="0" fontId="14" fillId="0" borderId="19" xfId="0" applyFont="1" applyFill="1" applyBorder="1" applyAlignment="1" applyProtection="1">
      <alignment horizontal="center" vertical="center" wrapText="1"/>
      <protection locked="0"/>
    </xf>
    <xf numFmtId="0" fontId="14" fillId="0" borderId="33" xfId="0" applyFont="1" applyFill="1" applyBorder="1" applyAlignment="1" applyProtection="1">
      <alignment horizontal="center" vertical="center" wrapText="1"/>
      <protection locked="0"/>
    </xf>
    <xf numFmtId="0" fontId="14" fillId="0" borderId="31" xfId="0" applyFont="1" applyFill="1" applyBorder="1" applyAlignment="1" applyProtection="1">
      <alignment horizontal="center" vertical="center" wrapText="1"/>
      <protection locked="0"/>
    </xf>
    <xf numFmtId="0" fontId="14" fillId="0" borderId="49" xfId="0" applyFont="1" applyFill="1" applyBorder="1" applyAlignment="1" applyProtection="1">
      <alignment horizontal="center" vertical="center" wrapText="1"/>
      <protection locked="0"/>
    </xf>
    <xf numFmtId="0" fontId="14" fillId="0" borderId="50" xfId="0" applyFont="1" applyFill="1" applyBorder="1" applyAlignment="1" applyProtection="1">
      <alignment horizontal="center" vertical="center" wrapText="1"/>
      <protection locked="0"/>
    </xf>
    <xf numFmtId="0" fontId="14" fillId="4" borderId="79" xfId="0" applyFont="1" applyFill="1" applyBorder="1" applyAlignment="1" applyProtection="1">
      <alignment horizontal="center" vertical="center" wrapText="1"/>
    </xf>
    <xf numFmtId="0" fontId="14" fillId="4" borderId="7" xfId="0" applyFont="1" applyFill="1" applyBorder="1" applyAlignment="1" applyProtection="1">
      <alignment horizontal="center" vertical="center" wrapText="1"/>
    </xf>
    <xf numFmtId="0" fontId="14" fillId="4" borderId="9" xfId="0" applyFont="1" applyFill="1" applyBorder="1" applyAlignment="1" applyProtection="1">
      <alignment horizontal="center" vertical="center" wrapText="1"/>
    </xf>
    <xf numFmtId="0" fontId="14" fillId="4" borderId="24" xfId="0" applyFont="1" applyFill="1" applyBorder="1" applyAlignment="1" applyProtection="1">
      <alignment horizontal="center" vertical="center" wrapText="1"/>
    </xf>
    <xf numFmtId="0" fontId="14" fillId="4" borderId="26" xfId="0" applyFont="1" applyFill="1" applyBorder="1" applyAlignment="1" applyProtection="1">
      <alignment horizontal="center" vertical="center"/>
    </xf>
    <xf numFmtId="9" fontId="14" fillId="4" borderId="25" xfId="0" applyNumberFormat="1" applyFont="1" applyFill="1" applyBorder="1" applyAlignment="1" applyProtection="1">
      <alignment horizontal="center" vertical="center" wrapText="1"/>
    </xf>
    <xf numFmtId="9" fontId="14" fillId="4" borderId="4" xfId="0" applyNumberFormat="1" applyFont="1" applyFill="1" applyBorder="1" applyAlignment="1" applyProtection="1">
      <alignment horizontal="center" vertical="center" wrapText="1"/>
    </xf>
    <xf numFmtId="0" fontId="14" fillId="0" borderId="33" xfId="0" applyFont="1" applyFill="1" applyBorder="1" applyAlignment="1" applyProtection="1">
      <alignment horizontal="center" vertical="center" wrapText="1"/>
    </xf>
    <xf numFmtId="0" fontId="14" fillId="0" borderId="31" xfId="0" applyFont="1" applyFill="1" applyBorder="1" applyAlignment="1" applyProtection="1">
      <alignment horizontal="center" vertical="center" wrapText="1"/>
    </xf>
    <xf numFmtId="0" fontId="14" fillId="4" borderId="25" xfId="0" applyFont="1" applyFill="1" applyBorder="1" applyAlignment="1" applyProtection="1">
      <alignment horizontal="center" vertical="center"/>
    </xf>
    <xf numFmtId="177" fontId="26" fillId="0" borderId="9" xfId="24" applyNumberFormat="1" applyFont="1" applyFill="1" applyBorder="1" applyAlignment="1" applyProtection="1">
      <alignment horizontal="center" vertical="center" wrapText="1"/>
      <protection locked="0"/>
    </xf>
    <xf numFmtId="0" fontId="26" fillId="0" borderId="33" xfId="0" applyFont="1" applyBorder="1" applyAlignment="1" applyProtection="1">
      <alignment horizontal="center" vertical="center" wrapText="1"/>
      <protection locked="0"/>
    </xf>
    <xf numFmtId="0" fontId="26" fillId="0" borderId="31" xfId="0" applyFont="1" applyBorder="1" applyAlignment="1" applyProtection="1">
      <alignment horizontal="center" vertical="center" wrapText="1"/>
      <protection locked="0"/>
    </xf>
    <xf numFmtId="0" fontId="26" fillId="0" borderId="39" xfId="0" applyFont="1" applyBorder="1" applyAlignment="1" applyProtection="1">
      <alignment horizontal="center" vertical="center" wrapText="1"/>
      <protection locked="0"/>
    </xf>
    <xf numFmtId="177" fontId="26" fillId="0" borderId="8" xfId="23" applyNumberFormat="1" applyFont="1" applyBorder="1" applyAlignment="1">
      <alignment horizontal="center" vertical="center" wrapText="1"/>
      <protection locked="0"/>
    </xf>
    <xf numFmtId="177" fontId="26" fillId="0" borderId="7" xfId="23" applyNumberFormat="1" applyFont="1" applyBorder="1" applyAlignment="1">
      <alignment horizontal="center" vertical="center" wrapText="1"/>
      <protection locked="0"/>
    </xf>
    <xf numFmtId="177" fontId="26" fillId="0" borderId="9" xfId="23" applyNumberFormat="1" applyFont="1" applyBorder="1" applyAlignment="1">
      <alignment horizontal="center" vertical="center" wrapText="1"/>
      <protection locked="0"/>
    </xf>
    <xf numFmtId="5" fontId="14" fillId="0" borderId="5" xfId="0" applyNumberFormat="1" applyFont="1" applyFill="1" applyBorder="1" applyAlignment="1" applyProtection="1">
      <alignment horizontal="center" vertical="center"/>
      <protection locked="0"/>
    </xf>
    <xf numFmtId="5" fontId="14" fillId="0" borderId="22" xfId="0" applyNumberFormat="1" applyFont="1" applyFill="1" applyBorder="1" applyAlignment="1" applyProtection="1">
      <alignment horizontal="center" vertical="center"/>
      <protection locked="0"/>
    </xf>
    <xf numFmtId="5" fontId="14" fillId="0" borderId="11" xfId="0" applyNumberFormat="1" applyFont="1" applyFill="1" applyBorder="1" applyAlignment="1" applyProtection="1">
      <alignment horizontal="center" vertical="center"/>
      <protection locked="0"/>
    </xf>
    <xf numFmtId="3" fontId="14" fillId="4" borderId="4" xfId="0" applyNumberFormat="1" applyFont="1" applyFill="1" applyBorder="1" applyAlignment="1" applyProtection="1">
      <alignment horizontal="center" vertical="center" wrapText="1"/>
      <protection locked="0"/>
    </xf>
    <xf numFmtId="0" fontId="14" fillId="4" borderId="5" xfId="0" applyFont="1" applyFill="1" applyBorder="1" applyAlignment="1" applyProtection="1">
      <alignment horizontal="center" vertical="center"/>
      <protection locked="0"/>
    </xf>
    <xf numFmtId="0" fontId="14" fillId="4" borderId="22" xfId="0" applyFont="1" applyFill="1" applyBorder="1" applyAlignment="1" applyProtection="1">
      <alignment horizontal="center" vertical="center"/>
      <protection locked="0"/>
    </xf>
    <xf numFmtId="0" fontId="14" fillId="4" borderId="11" xfId="0" applyFont="1" applyFill="1" applyBorder="1" applyAlignment="1" applyProtection="1">
      <alignment horizontal="center" vertical="center"/>
      <protection locked="0"/>
    </xf>
    <xf numFmtId="3" fontId="14" fillId="4" borderId="4" xfId="0" applyNumberFormat="1" applyFont="1" applyFill="1" applyBorder="1" applyAlignment="1" applyProtection="1">
      <alignment horizontal="center" vertical="center"/>
      <protection locked="0"/>
    </xf>
    <xf numFmtId="0" fontId="14" fillId="4" borderId="4" xfId="0" applyFont="1" applyFill="1" applyBorder="1" applyAlignment="1" applyProtection="1">
      <alignment horizontal="center" vertical="center" wrapText="1"/>
      <protection locked="0"/>
    </xf>
    <xf numFmtId="0" fontId="14" fillId="4" borderId="8" xfId="0" applyFont="1" applyFill="1" applyBorder="1" applyAlignment="1" applyProtection="1">
      <alignment horizontal="center" vertical="center" wrapText="1"/>
      <protection locked="0"/>
    </xf>
    <xf numFmtId="0" fontId="14" fillId="4" borderId="7" xfId="0" applyFont="1" applyFill="1" applyBorder="1" applyAlignment="1" applyProtection="1">
      <alignment horizontal="center" vertical="center" wrapText="1"/>
      <protection locked="0"/>
    </xf>
    <xf numFmtId="177" fontId="26" fillId="3" borderId="22" xfId="24" applyNumberFormat="1" applyFont="1" applyFill="1" applyBorder="1" applyAlignment="1" applyProtection="1">
      <alignment horizontal="center" vertical="center" wrapText="1"/>
      <protection locked="0"/>
    </xf>
    <xf numFmtId="177" fontId="26" fillId="0" borderId="22" xfId="24" applyNumberFormat="1" applyFont="1" applyFill="1" applyBorder="1" applyAlignment="1" applyProtection="1">
      <alignment horizontal="center" vertical="center" wrapText="1"/>
      <protection locked="0"/>
    </xf>
    <xf numFmtId="0" fontId="13" fillId="4" borderId="62" xfId="0" applyFont="1" applyFill="1" applyBorder="1" applyAlignment="1" applyProtection="1">
      <alignment horizontal="center" vertical="center"/>
    </xf>
    <xf numFmtId="0" fontId="13" fillId="4" borderId="31" xfId="0" applyFont="1" applyFill="1" applyBorder="1" applyAlignment="1" applyProtection="1">
      <alignment horizontal="center" vertical="center"/>
    </xf>
    <xf numFmtId="0" fontId="13" fillId="4" borderId="39" xfId="0" applyFont="1" applyFill="1" applyBorder="1" applyAlignment="1" applyProtection="1">
      <alignment horizontal="center" vertical="center"/>
    </xf>
    <xf numFmtId="0" fontId="14" fillId="4" borderId="63" xfId="0" applyFont="1" applyFill="1" applyBorder="1" applyAlignment="1" applyProtection="1">
      <alignment horizontal="center" vertical="center"/>
      <protection locked="0"/>
    </xf>
    <xf numFmtId="0" fontId="14" fillId="4" borderId="64" xfId="0" applyFont="1" applyFill="1" applyBorder="1" applyAlignment="1" applyProtection="1">
      <alignment horizontal="center" vertical="center"/>
      <protection locked="0"/>
    </xf>
    <xf numFmtId="0" fontId="3" fillId="0" borderId="0"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33" xfId="0" applyFont="1" applyFill="1" applyBorder="1" applyAlignment="1">
      <alignment horizontal="center" vertical="center" wrapText="1"/>
    </xf>
    <xf numFmtId="0" fontId="14" fillId="4" borderId="39"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42" fillId="4" borderId="38" xfId="40" applyFont="1" applyFill="1" applyBorder="1" applyAlignment="1">
      <alignment horizontal="center" vertical="center"/>
    </xf>
    <xf numFmtId="0" fontId="42" fillId="4" borderId="70" xfId="40" applyFont="1" applyFill="1" applyBorder="1" applyAlignment="1">
      <alignment horizontal="center" vertical="center"/>
    </xf>
    <xf numFmtId="0" fontId="31" fillId="5" borderId="69" xfId="42" applyFont="1" applyFill="1" applyBorder="1" applyAlignment="1" applyProtection="1">
      <alignment horizontal="left" vertical="center" wrapText="1"/>
    </xf>
    <xf numFmtId="0" fontId="0" fillId="0" borderId="46" xfId="0" applyBorder="1"/>
    <xf numFmtId="0" fontId="0" fillId="0" borderId="47" xfId="0" applyBorder="1"/>
    <xf numFmtId="0" fontId="42" fillId="4" borderId="48" xfId="40" applyFont="1" applyFill="1" applyBorder="1" applyAlignment="1">
      <alignment horizontal="center" vertical="center" wrapText="1"/>
    </xf>
    <xf numFmtId="0" fontId="42" fillId="4" borderId="38" xfId="40" applyFont="1" applyFill="1" applyBorder="1" applyAlignment="1">
      <alignment horizontal="center" vertical="center" wrapText="1"/>
    </xf>
    <xf numFmtId="0" fontId="42" fillId="4" borderId="65" xfId="40" applyFont="1" applyFill="1" applyBorder="1" applyAlignment="1">
      <alignment horizontal="center" vertical="center" wrapText="1"/>
    </xf>
    <xf numFmtId="0" fontId="42" fillId="4" borderId="48" xfId="40" applyFont="1" applyFill="1" applyBorder="1" applyAlignment="1">
      <alignment horizontal="center" vertical="center"/>
    </xf>
    <xf numFmtId="0" fontId="42" fillId="4" borderId="65" xfId="40" applyFont="1" applyFill="1" applyBorder="1" applyAlignment="1">
      <alignment horizontal="center" vertical="center"/>
    </xf>
    <xf numFmtId="0" fontId="31" fillId="5" borderId="5" xfId="42" applyFont="1" applyFill="1" applyBorder="1" applyAlignment="1" applyProtection="1">
      <alignment horizontal="left" vertical="center" wrapText="1"/>
    </xf>
    <xf numFmtId="0" fontId="31" fillId="5" borderId="22" xfId="42" applyFont="1" applyFill="1" applyBorder="1" applyAlignment="1" applyProtection="1">
      <alignment horizontal="left" vertical="center" wrapText="1"/>
    </xf>
    <xf numFmtId="0" fontId="31" fillId="5" borderId="44" xfId="42" applyFont="1" applyFill="1" applyBorder="1" applyAlignment="1" applyProtection="1">
      <alignment horizontal="left" vertical="center" wrapText="1"/>
    </xf>
    <xf numFmtId="0" fontId="31" fillId="5" borderId="5" xfId="41" applyFont="1" applyFill="1" applyBorder="1" applyAlignment="1">
      <alignment horizontal="left" vertical="center" wrapText="1"/>
    </xf>
    <xf numFmtId="0" fontId="31" fillId="5" borderId="22" xfId="41" applyFont="1" applyFill="1" applyBorder="1" applyAlignment="1">
      <alignment horizontal="left" vertical="center" wrapText="1"/>
    </xf>
    <xf numFmtId="0" fontId="31" fillId="5" borderId="44" xfId="41" applyFont="1" applyFill="1" applyBorder="1" applyAlignment="1">
      <alignment horizontal="left" vertical="center" wrapText="1"/>
    </xf>
    <xf numFmtId="0" fontId="31" fillId="5" borderId="1" xfId="42" applyFont="1" applyFill="1" applyBorder="1" applyAlignment="1" applyProtection="1">
      <alignment horizontal="left" vertical="center" wrapText="1"/>
    </xf>
    <xf numFmtId="0" fontId="31" fillId="5" borderId="32" xfId="42" applyFont="1" applyFill="1" applyBorder="1" applyAlignment="1" applyProtection="1">
      <alignment horizontal="left" vertical="center" wrapText="1"/>
    </xf>
    <xf numFmtId="0" fontId="31" fillId="5" borderId="48" xfId="42" applyFont="1" applyFill="1" applyBorder="1" applyAlignment="1" applyProtection="1">
      <alignment horizontal="left" vertical="center" wrapText="1"/>
    </xf>
    <xf numFmtId="0" fontId="29" fillId="4" borderId="33" xfId="41" applyFont="1" applyFill="1" applyBorder="1" applyAlignment="1">
      <alignment horizontal="left" vertical="center" wrapText="1"/>
    </xf>
    <xf numFmtId="0" fontId="29" fillId="4" borderId="31" xfId="41" applyFont="1" applyFill="1" applyBorder="1" applyAlignment="1">
      <alignment horizontal="left" vertical="center" wrapText="1"/>
    </xf>
    <xf numFmtId="0" fontId="29" fillId="4" borderId="39" xfId="41" applyFont="1" applyFill="1" applyBorder="1" applyAlignment="1">
      <alignment horizontal="left" vertical="center" wrapText="1"/>
    </xf>
    <xf numFmtId="0" fontId="35" fillId="5" borderId="51" xfId="40" applyFont="1" applyFill="1" applyBorder="1" applyAlignment="1">
      <alignment horizontal="center"/>
    </xf>
    <xf numFmtId="0" fontId="35" fillId="5" borderId="65" xfId="40" applyFont="1" applyFill="1" applyBorder="1" applyAlignment="1">
      <alignment horizontal="center"/>
    </xf>
    <xf numFmtId="0" fontId="34" fillId="5" borderId="10" xfId="42" applyFont="1" applyFill="1" applyBorder="1" applyAlignment="1" applyProtection="1">
      <alignment horizontal="center" vertical="center" wrapText="1"/>
    </xf>
    <xf numFmtId="0" fontId="34" fillId="5" borderId="51" xfId="42" applyFont="1" applyFill="1" applyBorder="1" applyAlignment="1" applyProtection="1">
      <alignment horizontal="center" vertical="center" wrapText="1"/>
    </xf>
    <xf numFmtId="0" fontId="34" fillId="5" borderId="65" xfId="42" applyFont="1" applyFill="1" applyBorder="1" applyAlignment="1" applyProtection="1">
      <alignment horizontal="center" vertical="center" wrapText="1"/>
    </xf>
    <xf numFmtId="0" fontId="34" fillId="5" borderId="4" xfId="41" applyFont="1" applyFill="1" applyBorder="1" applyAlignment="1">
      <alignment horizontal="center" vertical="center" wrapText="1"/>
    </xf>
    <xf numFmtId="0" fontId="34" fillId="5" borderId="5" xfId="41" applyFont="1" applyFill="1" applyBorder="1" applyAlignment="1">
      <alignment horizontal="center" vertical="center" wrapText="1"/>
    </xf>
    <xf numFmtId="0" fontId="34" fillId="5" borderId="27" xfId="41" applyFont="1" applyFill="1" applyBorder="1" applyAlignment="1">
      <alignment horizontal="center" vertical="center" wrapText="1"/>
    </xf>
    <xf numFmtId="0" fontId="34" fillId="5" borderId="30" xfId="41" applyFont="1" applyFill="1" applyBorder="1" applyAlignment="1">
      <alignment horizontal="left" vertical="center" wrapText="1"/>
    </xf>
    <xf numFmtId="0" fontId="34" fillId="5" borderId="66" xfId="41" applyFont="1" applyFill="1" applyBorder="1" applyAlignment="1">
      <alignment horizontal="left" vertical="center" wrapText="1"/>
    </xf>
    <xf numFmtId="0" fontId="37" fillId="5" borderId="4" xfId="42" applyFont="1" applyFill="1" applyBorder="1" applyAlignment="1" applyProtection="1">
      <alignment horizontal="center" vertical="center" wrapText="1"/>
    </xf>
    <xf numFmtId="0" fontId="37" fillId="5" borderId="5" xfId="42" applyFont="1" applyFill="1" applyBorder="1" applyAlignment="1" applyProtection="1">
      <alignment horizontal="center" vertical="center" wrapText="1"/>
    </xf>
    <xf numFmtId="0" fontId="37" fillId="5" borderId="27" xfId="42" applyFont="1" applyFill="1" applyBorder="1" applyAlignment="1" applyProtection="1">
      <alignment horizontal="center" vertical="center" wrapText="1"/>
    </xf>
    <xf numFmtId="0" fontId="29" fillId="4" borderId="33" xfId="41" applyFont="1" applyFill="1" applyBorder="1" applyAlignment="1">
      <alignment vertical="center" wrapText="1"/>
    </xf>
    <xf numFmtId="0" fontId="29" fillId="4" borderId="31" xfId="41" applyFont="1" applyFill="1" applyBorder="1" applyAlignment="1">
      <alignment vertical="center" wrapText="1"/>
    </xf>
    <xf numFmtId="0" fontId="29" fillId="4" borderId="67" xfId="41" applyFont="1" applyFill="1" applyBorder="1" applyAlignment="1">
      <alignment vertical="center" wrapText="1"/>
    </xf>
    <xf numFmtId="0" fontId="34" fillId="5" borderId="10" xfId="41" applyFont="1" applyFill="1" applyBorder="1" applyAlignment="1">
      <alignment horizontal="left" vertical="center" wrapText="1"/>
    </xf>
    <xf numFmtId="0" fontId="34" fillId="5" borderId="61" xfId="41" applyFont="1" applyFill="1" applyBorder="1" applyAlignment="1">
      <alignment horizontal="left" vertical="center" wrapText="1"/>
    </xf>
    <xf numFmtId="0" fontId="34" fillId="5" borderId="1" xfId="41" applyFont="1" applyFill="1" applyBorder="1" applyAlignment="1">
      <alignment horizontal="left" vertical="center" wrapText="1"/>
    </xf>
    <xf numFmtId="0" fontId="34" fillId="5" borderId="6" xfId="41" applyFont="1" applyFill="1" applyBorder="1" applyAlignment="1">
      <alignment horizontal="left" vertical="center" wrapText="1"/>
    </xf>
    <xf numFmtId="0" fontId="34" fillId="5" borderId="30" xfId="41" applyFont="1" applyFill="1" applyBorder="1" applyAlignment="1">
      <alignment vertical="center" wrapText="1"/>
    </xf>
    <xf numFmtId="0" fontId="34" fillId="5" borderId="66" xfId="41" applyFont="1" applyFill="1" applyBorder="1" applyAlignment="1">
      <alignment vertical="center" wrapText="1"/>
    </xf>
    <xf numFmtId="0" fontId="31" fillId="5" borderId="0" xfId="42" applyFont="1" applyFill="1" applyBorder="1" applyAlignment="1" applyProtection="1">
      <alignment horizontal="left" vertical="center" wrapText="1"/>
    </xf>
    <xf numFmtId="0" fontId="29" fillId="0" borderId="0" xfId="41" applyFont="1" applyFill="1" applyBorder="1" applyAlignment="1">
      <alignment horizontal="left" vertical="center" wrapText="1"/>
    </xf>
    <xf numFmtId="0" fontId="31" fillId="5" borderId="0" xfId="41" applyFont="1" applyFill="1" applyBorder="1" applyAlignment="1">
      <alignment horizontal="left" vertical="center" wrapText="1"/>
    </xf>
    <xf numFmtId="0" fontId="29" fillId="5" borderId="0" xfId="41" applyFont="1" applyFill="1" applyBorder="1" applyAlignment="1">
      <alignment vertical="center" wrapText="1"/>
    </xf>
    <xf numFmtId="0" fontId="34" fillId="5" borderId="0" xfId="41" applyFont="1" applyFill="1" applyBorder="1" applyAlignment="1">
      <alignment horizontal="left" vertical="center" wrapText="1"/>
    </xf>
    <xf numFmtId="0" fontId="34" fillId="5" borderId="0" xfId="41" applyFont="1" applyFill="1" applyBorder="1" applyAlignment="1">
      <alignment horizontal="center" vertical="center" wrapText="1"/>
    </xf>
    <xf numFmtId="0" fontId="34" fillId="5" borderId="0" xfId="41" applyFont="1" applyFill="1" applyBorder="1" applyAlignment="1">
      <alignment vertical="center" wrapText="1"/>
    </xf>
    <xf numFmtId="0" fontId="37" fillId="5" borderId="0" xfId="42" applyFont="1" applyFill="1" applyBorder="1" applyAlignment="1" applyProtection="1">
      <alignment horizontal="center" vertical="center" wrapText="1"/>
    </xf>
    <xf numFmtId="0" fontId="34" fillId="5" borderId="0" xfId="42" applyFont="1" applyFill="1" applyBorder="1" applyAlignment="1" applyProtection="1">
      <alignment horizontal="center" vertical="center" wrapText="1"/>
    </xf>
    <xf numFmtId="0" fontId="18" fillId="6" borderId="4" xfId="0" applyFont="1" applyFill="1" applyBorder="1" applyAlignment="1">
      <alignment horizontal="center" vertical="center"/>
    </xf>
    <xf numFmtId="0" fontId="20" fillId="5" borderId="0" xfId="0" applyFont="1" applyFill="1" applyBorder="1" applyAlignment="1">
      <alignment horizontal="center" vertical="center"/>
    </xf>
    <xf numFmtId="0" fontId="3" fillId="5" borderId="20" xfId="0" applyFont="1" applyFill="1" applyBorder="1" applyAlignment="1">
      <alignment horizontal="left" vertical="center" wrapText="1"/>
    </xf>
    <xf numFmtId="0" fontId="3" fillId="5" borderId="21" xfId="0" applyFont="1" applyFill="1" applyBorder="1" applyAlignment="1">
      <alignment horizontal="left" vertical="center" wrapText="1"/>
    </xf>
    <xf numFmtId="0" fontId="3" fillId="5" borderId="12" xfId="0" applyFont="1" applyFill="1" applyBorder="1" applyAlignment="1">
      <alignment horizontal="left" vertical="center"/>
    </xf>
    <xf numFmtId="0" fontId="3" fillId="5" borderId="23" xfId="0" applyFont="1" applyFill="1" applyBorder="1" applyAlignment="1">
      <alignment horizontal="left" vertical="center"/>
    </xf>
    <xf numFmtId="0" fontId="18" fillId="6" borderId="13" xfId="0" applyFont="1" applyFill="1" applyBorder="1" applyAlignment="1">
      <alignment horizontal="left" vertical="center"/>
    </xf>
    <xf numFmtId="0" fontId="18" fillId="6" borderId="14" xfId="0" applyFont="1" applyFill="1" applyBorder="1" applyAlignment="1">
      <alignment horizontal="left" vertical="center"/>
    </xf>
    <xf numFmtId="0" fontId="18" fillId="6" borderId="73" xfId="0" applyFont="1" applyFill="1" applyBorder="1" applyAlignment="1">
      <alignment horizontal="center" vertical="center" wrapText="1"/>
    </xf>
    <xf numFmtId="0" fontId="18" fillId="6" borderId="75" xfId="0" applyFont="1" applyFill="1" applyBorder="1" applyAlignment="1">
      <alignment horizontal="center" vertical="center" wrapText="1"/>
    </xf>
    <xf numFmtId="14" fontId="16" fillId="0" borderId="11" xfId="0" applyNumberFormat="1" applyFont="1" applyBorder="1" applyAlignment="1" applyProtection="1">
      <alignment vertical="center" wrapText="1"/>
      <protection locked="0"/>
    </xf>
  </cellXfs>
  <cellStyles count="45">
    <cellStyle name="Cabecera 1" xfId="1" xr:uid="{00000000-0005-0000-0000-000000000000}"/>
    <cellStyle name="Cabecera 2" xfId="2" xr:uid="{00000000-0005-0000-0000-000001000000}"/>
    <cellStyle name="Comma" xfId="3" xr:uid="{00000000-0005-0000-0000-000002000000}"/>
    <cellStyle name="Comma [0]_PIB" xfId="4" xr:uid="{00000000-0005-0000-0000-000003000000}"/>
    <cellStyle name="Comma_confisGOBjul2500" xfId="5" xr:uid="{00000000-0005-0000-0000-000004000000}"/>
    <cellStyle name="Comma0" xfId="6" xr:uid="{00000000-0005-0000-0000-000005000000}"/>
    <cellStyle name="Currency" xfId="7" xr:uid="{00000000-0005-0000-0000-000006000000}"/>
    <cellStyle name="Currency [0]_PIB" xfId="8" xr:uid="{00000000-0005-0000-0000-000007000000}"/>
    <cellStyle name="Currency_confisGOBjul2500" xfId="9" xr:uid="{00000000-0005-0000-0000-000008000000}"/>
    <cellStyle name="Currency0" xfId="10" xr:uid="{00000000-0005-0000-0000-000009000000}"/>
    <cellStyle name="Date" xfId="11" xr:uid="{00000000-0005-0000-0000-00000A000000}"/>
    <cellStyle name="Euro" xfId="12" xr:uid="{00000000-0005-0000-0000-00000B000000}"/>
    <cellStyle name="Fecha" xfId="13" xr:uid="{00000000-0005-0000-0000-00000C000000}"/>
    <cellStyle name="Fijo" xfId="14" xr:uid="{00000000-0005-0000-0000-00000D000000}"/>
    <cellStyle name="Fixed" xfId="15" xr:uid="{00000000-0005-0000-0000-00000E000000}"/>
    <cellStyle name="Heading 1" xfId="16" xr:uid="{00000000-0005-0000-0000-00000F000000}"/>
    <cellStyle name="Heading 2" xfId="17" xr:uid="{00000000-0005-0000-0000-000010000000}"/>
    <cellStyle name="Heading1" xfId="18" xr:uid="{00000000-0005-0000-0000-000011000000}"/>
    <cellStyle name="Heading2" xfId="19" xr:uid="{00000000-0005-0000-0000-000012000000}"/>
    <cellStyle name="Hipervínculo" xfId="42" builtinId="8"/>
    <cellStyle name="Millares" xfId="20" builtinId="3"/>
    <cellStyle name="Millares [0]" xfId="44" builtinId="6"/>
    <cellStyle name="Monetario" xfId="21" xr:uid="{00000000-0005-0000-0000-000015000000}"/>
    <cellStyle name="Monetario0" xfId="22" xr:uid="{00000000-0005-0000-0000-000016000000}"/>
    <cellStyle name="Normal" xfId="0" builtinId="0"/>
    <cellStyle name="Normal 2" xfId="40" xr:uid="{00000000-0005-0000-0000-000018000000}"/>
    <cellStyle name="Normal 3" xfId="43" xr:uid="{00000000-0005-0000-0000-000056000000}"/>
    <cellStyle name="Normal 7" xfId="41" xr:uid="{00000000-0005-0000-0000-000019000000}"/>
    <cellStyle name="Percent" xfId="23" xr:uid="{00000000-0005-0000-0000-00001A000000}"/>
    <cellStyle name="Porcentaje" xfId="24" builtinId="5"/>
    <cellStyle name="Punto" xfId="25" xr:uid="{00000000-0005-0000-0000-00001C000000}"/>
    <cellStyle name="Punto0" xfId="26" xr:uid="{00000000-0005-0000-0000-00001D000000}"/>
    <cellStyle name="Resumen" xfId="27" xr:uid="{00000000-0005-0000-0000-00001E000000}"/>
    <cellStyle name="Text" xfId="28" xr:uid="{00000000-0005-0000-0000-00001F000000}"/>
    <cellStyle name="Total" xfId="29" builtinId="25" customBuiltin="1"/>
    <cellStyle name="ДАТА" xfId="30" xr:uid="{00000000-0005-0000-0000-000021000000}"/>
    <cellStyle name="ДЕНЕЖНЫЙ_BOPENGC" xfId="31" xr:uid="{00000000-0005-0000-0000-000022000000}"/>
    <cellStyle name="ЗАГОЛОВОК1" xfId="32" xr:uid="{00000000-0005-0000-0000-000023000000}"/>
    <cellStyle name="ЗАГОЛОВОК2" xfId="33" xr:uid="{00000000-0005-0000-0000-000024000000}"/>
    <cellStyle name="ИТОГОВЫЙ" xfId="34" xr:uid="{00000000-0005-0000-0000-000025000000}"/>
    <cellStyle name="Обычный_BOPENGC" xfId="35" xr:uid="{00000000-0005-0000-0000-000026000000}"/>
    <cellStyle name="ПРОЦЕНТНЫЙ_BOPENGC" xfId="36" xr:uid="{00000000-0005-0000-0000-000027000000}"/>
    <cellStyle name="ТЕКСТ" xfId="37" xr:uid="{00000000-0005-0000-0000-000028000000}"/>
    <cellStyle name="ФИКСИРОВАННЫЙ" xfId="38" xr:uid="{00000000-0005-0000-0000-000029000000}"/>
    <cellStyle name="ФИНАНСОВЫЙ_BOPENGC" xfId="39" xr:uid="{00000000-0005-0000-0000-00002A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5.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11907</xdr:colOff>
      <xdr:row>1</xdr:row>
      <xdr:rowOff>179455</xdr:rowOff>
    </xdr:from>
    <xdr:to>
      <xdr:col>2</xdr:col>
      <xdr:colOff>156572</xdr:colOff>
      <xdr:row>1</xdr:row>
      <xdr:rowOff>593586</xdr:rowOff>
    </xdr:to>
    <xdr:pic>
      <xdr:nvPicPr>
        <xdr:cNvPr id="4" name="Imagen 4">
          <a:extLst>
            <a:ext uri="{FF2B5EF4-FFF2-40B4-BE49-F238E27FC236}">
              <a16:creationId xmlns:a16="http://schemas.microsoft.com/office/drawing/2014/main" id="{94409954-649A-40BE-9E2B-5B759A38DB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8537" y="289890"/>
          <a:ext cx="1939231" cy="414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13047</xdr:colOff>
      <xdr:row>1</xdr:row>
      <xdr:rowOff>24354</xdr:rowOff>
    </xdr:from>
    <xdr:to>
      <xdr:col>2</xdr:col>
      <xdr:colOff>247873</xdr:colOff>
      <xdr:row>1</xdr:row>
      <xdr:rowOff>391440</xdr:rowOff>
    </xdr:to>
    <xdr:pic>
      <xdr:nvPicPr>
        <xdr:cNvPr id="3" name="Imagen 4">
          <a:extLst>
            <a:ext uri="{FF2B5EF4-FFF2-40B4-BE49-F238E27FC236}">
              <a16:creationId xmlns:a16="http://schemas.microsoft.com/office/drawing/2014/main" id="{C82F32CB-5807-44F4-AB3F-4F867F5345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574109" y="193977"/>
          <a:ext cx="2087634" cy="3670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114749</xdr:rowOff>
    </xdr:from>
    <xdr:to>
      <xdr:col>0</xdr:col>
      <xdr:colOff>1359297</xdr:colOff>
      <xdr:row>0</xdr:row>
      <xdr:rowOff>406796</xdr:rowOff>
    </xdr:to>
    <xdr:pic>
      <xdr:nvPicPr>
        <xdr:cNvPr id="3" name="Imagen 4">
          <a:extLst>
            <a:ext uri="{FF2B5EF4-FFF2-40B4-BE49-F238E27FC236}">
              <a16:creationId xmlns:a16="http://schemas.microsoft.com/office/drawing/2014/main" id="{2A03E9F4-FD53-452E-B5FB-DAF704DEA5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114749"/>
          <a:ext cx="1359297" cy="292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ECDGP/programacion/PG%202002/PROG%20Gobi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sconpes.dnp.gov.co/datos/CONSOLIDACION/2002/Copia%20de%20set992002mayo29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OPREFCJ1\CARBOCOL\MODCARB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PREFCJ1\CAFE\MODCAF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herreno/c/WINDOWS/TEMP/PROYECTO/972000%20a%20julio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BPI\DIFP-CONSOLIDACION\TRABAJO\Espacios%20Fiscal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Sherreno/c/WINDOWS/TEMP/PROYECTO/FUNCIONAM972000shi.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Sherreno/c/windows/TEMP/CUADRO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O:\DIFP%20-%20%20Direccion%20de%20Inversiones%20y%20Finanzas%20Publicas\Consolidacion%20Trabajo\Espacios%20Fisca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TIDOS"/>
      <sheetName val="ENVIA"/>
      <sheetName val="RECIBE"/>
      <sheetName val="reciprocas"/>
      <sheetName val="RESUMEN FMI"/>
      <sheetName val="CAMBIOS FMI"/>
      <sheetName val="RESUMEN"/>
      <sheetName val="RESMEING"/>
      <sheetName val="AING"/>
      <sheetName val="GASTOS"/>
      <sheetName val="OEC"/>
      <sheetName val="INTE"/>
      <sheetName val="RECLASIF"/>
      <sheetName val="APACDO"/>
      <sheetName val="FL OEC"/>
      <sheetName val="CONVERSION PPTO"/>
      <sheetName val="Desplegables"/>
      <sheetName val="Listas"/>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uestos (2)"/>
      <sheetName val="extraordina (2)"/>
      <sheetName val="extraordina (constantes 2002)"/>
      <sheetName val="extraordinainicial"/>
      <sheetName val="extraorsin-inver"/>
      <sheetName val="extraordina"/>
      <sheetName val="98-2002"/>
      <sheetName val="cua2planfinanciero"/>
      <sheetName val="02-03"/>
      <sheetName val="Supuestos"/>
      <sheetName val="cua2conincrem"/>
      <sheetName val="cuadro10 real"/>
      <sheetName val="resto"/>
      <sheetName val="araña"/>
      <sheetName val="sector-ok"/>
      <sheetName val="inver03"/>
      <sheetName val="cua2amortiz"/>
      <sheetName val="cua2abr16"/>
      <sheetName val="cua2sin militar"/>
      <sheetName val="indirectos"/>
      <sheetName val="secciones"/>
      <sheetName val="cua2sinincrem (2)"/>
      <sheetName val="shirley"/>
      <sheetName val="gg-defensa"/>
      <sheetName val="Vf2001"/>
      <sheetName val="VF2002"/>
      <sheetName val="defensa-ok"/>
      <sheetName val="rama-ok"/>
      <sheetName val="gg-ok"/>
      <sheetName val="deuda-ok"/>
      <sheetName val="resu-ok"/>
      <sheetName val="cua2militok"/>
      <sheetName val="Supuestosdef"/>
      <sheetName val="Desplegables"/>
      <sheetName val="pytos (4)"/>
      <sheetName val="pytos"/>
      <sheetName val="98_2002"/>
      <sheetName val="resu-cta"/>
      <sheetName val="Listas"/>
      <sheetName val="Hoja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sheetData sheetId="37" refreshError="1"/>
      <sheetData sheetId="38" refreshError="1"/>
      <sheetData sheetId="3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CARBOCOL"/>
      <sheetName val="PRES NETO"/>
      <sheetName val="DEUDA EXTERNA"/>
      <sheetName val="SUPUESTOS"/>
      <sheetName val="RESUMEN"/>
      <sheetName val="RESUMEN CON PLAN"/>
      <sheetName val="PIB"/>
      <sheetName val="TRANSFERENCIAS"/>
      <sheetName val="PPTO97"/>
      <sheetName val="CARBOCOL"/>
      <sheetName val="INTERESES"/>
      <sheetName val="AMORTIZA"/>
      <sheetName val="DEXT"/>
      <sheetName val="Diálogo1"/>
      <sheetName val="Módulo1"/>
      <sheetName val="PROYECTO97"/>
      <sheetName val="Hoja1"/>
      <sheetName val="SEG99"/>
      <sheetName val="RESU99"/>
      <sheetName val="SEG2000"/>
      <sheetName val="RESU2000"/>
      <sheetName val="C1-3vig97-00"/>
      <sheetName val="C1-3vIg98-00"/>
      <sheetName val="chequeo99"/>
      <sheetName val="plano-mensaje"/>
      <sheetName val="C1-3men"/>
      <sheetName val="DIFERENCIAS SIMUL"/>
      <sheetName val="SPC"/>
      <sheetName val="MODCARBO"/>
      <sheetName val="DATOS"/>
      <sheetName val="RUBRO LEY"/>
      <sheetName val="Desplegables"/>
      <sheetName val="LIBRO_CODIGOS_201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CAFE"/>
      <sheetName val="PRES NETO"/>
      <sheetName val="DEUDA EXTERNA"/>
      <sheetName val="PIB"/>
      <sheetName val="RESUMEN"/>
      <sheetName val="RESUMEN CON PLAN"/>
      <sheetName val="SUPUESTOS"/>
      <sheetName val="CONSOLIDADO"/>
      <sheetName val="CRECIMIENTOS %"/>
      <sheetName val="ANUAL1"/>
      <sheetName val="Asesores Junio 01"/>
      <sheetName val="TRANSFERENCIAS"/>
      <sheetName val="Módulo1"/>
      <sheetName val="MODCAFE"/>
      <sheetName val="DIFERENCIAS SIMUL"/>
      <sheetName val="ASESORES AGOSTO 13"/>
      <sheetName val="ASESORES AGOSTO 11"/>
      <sheetName val="ASESORES SEPTIEM 9"/>
      <sheetName val="ASESORES SEPTIEM 7"/>
      <sheetName val="ASESORES AGOSTO 26"/>
      <sheetName val="ASESORES AGOSTO 24"/>
      <sheetName val="Asesores"/>
      <sheetName val="Asesores nov8-00"/>
      <sheetName val="OPEF resumen"/>
      <sheetName val="compara 2001"/>
      <sheetName val="Resumen Supuestos"/>
      <sheetName val="2001vs00"/>
      <sheetName val="2000-02"/>
      <sheetName val="2002 actual vs fmi"/>
      <sheetName val="Gráfico Precio 2002"/>
      <sheetName val="Gráfico2"/>
      <sheetName val="Gráfico3"/>
      <sheetName val="Cuadro Resumen 2000-01"/>
      <sheetName val="Cuadro Resumen 02-03 FMIvsActua"/>
      <sheetName val="Cuadro Resumen 02-03"/>
      <sheetName val="OEC Revision 2002"/>
      <sheetName val="Resumen Supuestos 2002"/>
      <sheetName val="ResumenFinal2002"/>
      <sheetName val="Gráfico1"/>
      <sheetName val="2003 2004"/>
      <sheetName val="GráficoPrecio2002"/>
      <sheetName val="DATOS"/>
      <sheetName val="RUBRO LEY"/>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1-3"/>
      <sheetName val="cuadro7"/>
      <sheetName val="GPT"/>
      <sheetName val="GPN"/>
      <sheetName val="GPP"/>
      <sheetName val="GGT"/>
      <sheetName val="GGN"/>
      <sheetName val="GGP"/>
      <sheetName val="PLANOJUL13"/>
      <sheetName val="CUA1_3"/>
      <sheetName val="i"/>
      <sheetName val="Datos"/>
      <sheetName val="Seguimiento CSF"/>
      <sheetName val="Resumen OPEF"/>
      <sheetName val="Resumen MES OPEF"/>
      <sheetName val="VIG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OS"/>
      <sheetName val="Listas"/>
      <sheetName val="Supuestos"/>
      <sheetName val="Recorte"/>
      <sheetName val="Basico"/>
      <sheetName val="Solicitudes Filtradas"/>
      <sheetName val="apacdo"/>
    </sheetNames>
    <sheetDataSet>
      <sheetData sheetId="0">
        <row r="3">
          <cell r="F3" t="str">
            <v>ACTUALIZACIÓN CATASTRAL Y CARTOGRÁFICA</v>
          </cell>
        </row>
      </sheetData>
      <sheetData sheetId="1" refreshError="1">
        <row r="3">
          <cell r="F3" t="str">
            <v>ACTUALIZACIÓN CATASTRAL Y CARTOGRÁFICA</v>
          </cell>
        </row>
        <row r="4">
          <cell r="B4" t="str">
            <v>ACCION SOCIAL</v>
          </cell>
          <cell r="D4" t="str">
            <v>VIGENCIA FUTURA</v>
          </cell>
          <cell r="E4" t="str">
            <v>NACIÓN</v>
          </cell>
          <cell r="H4" t="str">
            <v>Defensa y Seguridad</v>
          </cell>
          <cell r="I4" t="str">
            <v>CAPITAL HUMANO</v>
          </cell>
          <cell r="J4" t="str">
            <v>Fosyga - Régimen Subsidiado Salud</v>
          </cell>
          <cell r="K4" t="str">
            <v>Agua</v>
          </cell>
          <cell r="P4" t="str">
            <v>1. Estado Comunitario: desarrollo para todos</v>
          </cell>
          <cell r="Q4" t="str">
            <v>2.1 Hacia la consolidación de la Política de Seguridad Democrática</v>
          </cell>
          <cell r="R4" t="str">
            <v>1. FBK</v>
          </cell>
          <cell r="S4" t="str">
            <v>CSF</v>
          </cell>
          <cell r="T4" t="str">
            <v xml:space="preserve">Militares </v>
          </cell>
          <cell r="U4" t="str">
            <v>Fosyga</v>
          </cell>
          <cell r="V4" t="str">
            <v>FBK CSF</v>
          </cell>
        </row>
        <row r="5">
          <cell r="B5" t="str">
            <v>AEROCIVIL</v>
          </cell>
          <cell r="D5" t="str">
            <v>LEY</v>
          </cell>
          <cell r="E5" t="str">
            <v>PROPIOS</v>
          </cell>
          <cell r="H5" t="str">
            <v>Infraestructura Física</v>
          </cell>
          <cell r="I5" t="str">
            <v>CAPITAL SOCIAL</v>
          </cell>
          <cell r="J5" t="str">
            <v xml:space="preserve"> Subsidios de Vivienda Rural</v>
          </cell>
          <cell r="K5" t="str">
            <v>Atención al Desplazamiento Forzado</v>
          </cell>
          <cell r="P5" t="str">
            <v>2. Política de defensa y seguridad democrática</v>
          </cell>
          <cell r="Q5" t="str">
            <v>2.2 Desplazamiento forzado, derechos humanos y reconciliación</v>
          </cell>
          <cell r="R5" t="str">
            <v>2. RECLASIFICADOS GNC</v>
          </cell>
          <cell r="S5" t="str">
            <v>SSF</v>
          </cell>
          <cell r="T5" t="str">
            <v>Resto</v>
          </cell>
          <cell r="U5" t="str">
            <v>Fondo de Solidaridad Pensional</v>
          </cell>
          <cell r="V5" t="str">
            <v>FBK SSF</v>
          </cell>
        </row>
        <row r="6">
          <cell r="B6" t="str">
            <v>AGENCIA LOGÍSTICA</v>
          </cell>
          <cell r="D6" t="str">
            <v>CRÉDITO</v>
          </cell>
          <cell r="H6" t="str">
            <v>Sector Social</v>
          </cell>
          <cell r="I6" t="str">
            <v>CAPITAL FISICO</v>
          </cell>
          <cell r="J6" t="str">
            <v>Adquisición y Reposición de Equipo Operacional</v>
          </cell>
          <cell r="K6" t="str">
            <v>Ciencia y Tecnología</v>
          </cell>
          <cell r="P6" t="str">
            <v>3. Reducción de la pobreza y promoción del empleo y la equidad</v>
          </cell>
          <cell r="Q6" t="str">
            <v>3.1 Pobreza y población vulnerable</v>
          </cell>
          <cell r="R6" t="str">
            <v>3. OTROS</v>
          </cell>
          <cell r="T6" t="str">
            <v>Fondo Nacional de Regalías</v>
          </cell>
          <cell r="U6" t="str">
            <v>Subsidio de Tarifas Electricas</v>
          </cell>
          <cell r="V6" t="str">
            <v>MILITARES CSF</v>
          </cell>
        </row>
        <row r="7">
          <cell r="B7" t="str">
            <v>ANH</v>
          </cell>
          <cell r="D7" t="str">
            <v>CONTRAPARTIDA</v>
          </cell>
          <cell r="H7" t="str">
            <v>Fortalecimiento Institucional</v>
          </cell>
          <cell r="I7" t="str">
            <v>SEGURIDAD DEMOCRÁTICA</v>
          </cell>
          <cell r="J7" t="str">
            <v>Adquisición, Reposición y Mantenimiento de Equipos</v>
          </cell>
          <cell r="K7" t="str">
            <v>Comunicaciones</v>
          </cell>
          <cell r="P7" t="str">
            <v>4. Crecimiento alto y sostenido: La condición para un desarrollo con equidad</v>
          </cell>
          <cell r="Q7" t="str">
            <v>3.2 Mercado y relaciones laborales</v>
          </cell>
          <cell r="R7" t="str">
            <v>4. PROPIOS</v>
          </cell>
          <cell r="T7" t="str">
            <v>Fosyga</v>
          </cell>
          <cell r="U7" t="str">
            <v>Subsidios a los Combustibles</v>
          </cell>
          <cell r="V7" t="str">
            <v>MILITARES SSF</v>
          </cell>
        </row>
        <row r="8">
          <cell r="B8" t="str">
            <v>ANTROPOLOGIA E HISTORIA</v>
          </cell>
          <cell r="D8" t="str">
            <v>FONDO ESPECIAL</v>
          </cell>
          <cell r="I8" t="str">
            <v>FORTALECIMIENTO INSTITUCIONAL</v>
          </cell>
          <cell r="J8" t="str">
            <v>Agro Ingreso Seguro AIS</v>
          </cell>
          <cell r="K8" t="str">
            <v>Educación Basica y Media</v>
          </cell>
          <cell r="P8" t="str">
            <v>5. Una gestión ambiental y del riesgo que promueva el desarrollo sostenible</v>
          </cell>
          <cell r="Q8" t="str">
            <v>3.3 Inserción de las familias en el Sistema de Protección Social</v>
          </cell>
          <cell r="R8" t="str">
            <v>5. IMPUESTO SEGURIDAD DEMOCRÁTICA</v>
          </cell>
          <cell r="T8" t="str">
            <v>Fondo de Solaridad Pensional</v>
          </cell>
          <cell r="V8" t="str">
            <v>FOSYGA CSF</v>
          </cell>
        </row>
        <row r="9">
          <cell r="B9" t="str">
            <v>ARCHIVO GENERAL</v>
          </cell>
          <cell r="D9" t="str">
            <v>FLEXIBLE</v>
          </cell>
          <cell r="J9" t="str">
            <v>Agua Potable y Saneamiento Básico</v>
          </cell>
          <cell r="K9" t="str">
            <v>Educación Superior</v>
          </cell>
          <cell r="P9" t="str">
            <v>6. Un mejor Estado al servicio de los ciudadanos</v>
          </cell>
          <cell r="Q9" t="str">
            <v>3.4 Banca de las oportunidades</v>
          </cell>
          <cell r="T9" t="str">
            <v>Subsidio a los Combustibles</v>
          </cell>
          <cell r="V9" t="str">
            <v>FONDO SOLIDARIDAD PENSIONAL CSF</v>
          </cell>
        </row>
        <row r="10">
          <cell r="B10" t="str">
            <v>ARMADA</v>
          </cell>
          <cell r="J10" t="str">
            <v>Alianzas Productivas, Pademer, KFW, Transición</v>
          </cell>
          <cell r="K10" t="str">
            <v>Impuesto al Patrimonio</v>
          </cell>
          <cell r="P10" t="str">
            <v>7. Dimensiones especiales del desarrollo</v>
          </cell>
          <cell r="Q10" t="str">
            <v>3.5 Ciudades amables</v>
          </cell>
        </row>
        <row r="11">
          <cell r="B11" t="str">
            <v>ARTESANIAS DE COLOMBIA S.A.</v>
          </cell>
          <cell r="J11" t="str">
            <v>Ampliación cobertura educación básica y media</v>
          </cell>
          <cell r="K11" t="str">
            <v>REDEP</v>
          </cell>
          <cell r="Q11" t="str">
            <v>3.6 Infraestructura para el desarrollo</v>
          </cell>
          <cell r="V11" t="str">
            <v>SUBSIDIOS TARIFAS ELECTRICAS CSF</v>
          </cell>
        </row>
        <row r="12">
          <cell r="B12" t="str">
            <v xml:space="preserve">AUDITORIA </v>
          </cell>
          <cell r="J12" t="str">
            <v>Ampliación cobertura educación superior</v>
          </cell>
          <cell r="K12" t="str">
            <v>Reinsertados</v>
          </cell>
          <cell r="Q12" t="str">
            <v>3.7 Equidad en el campo</v>
          </cell>
          <cell r="V12" t="str">
            <v>SUBSIDIOS COMBUSTIBLES CSF</v>
          </cell>
        </row>
        <row r="13">
          <cell r="B13" t="str">
            <v>BIBLIOTECA DE MEDELLIN</v>
          </cell>
          <cell r="J13" t="str">
            <v xml:space="preserve">Atención a Desplazados </v>
          </cell>
          <cell r="K13" t="str">
            <v>Agenda Interna</v>
          </cell>
          <cell r="Q13" t="str">
            <v>4.1 Consideraciones Macroeconómicas</v>
          </cell>
          <cell r="V13" t="str">
            <v>FONDO NACIONAL DE REGALIAS CSF</v>
          </cell>
        </row>
        <row r="14">
          <cell r="B14" t="str">
            <v>C.D.A.</v>
          </cell>
          <cell r="J14" t="str">
            <v xml:space="preserve">Atención de Emergencias </v>
          </cell>
          <cell r="K14" t="str">
            <v>Vivienda rural y urbana</v>
          </cell>
          <cell r="Q14" t="str">
            <v>4.2 Agenda Interna: estrategia de desarrollo productivo</v>
          </cell>
          <cell r="V14" t="str">
            <v>FONDO SOLIDARIDAD PENSIONAL SSF</v>
          </cell>
        </row>
        <row r="15">
          <cell r="B15" t="str">
            <v>C.S.B.</v>
          </cell>
          <cell r="J15" t="str">
            <v>Banco de las Oportunidades</v>
          </cell>
          <cell r="K15" t="str">
            <v>Tecnologías de la información</v>
          </cell>
          <cell r="Q15" t="str">
            <v>4.3 Consolidar el crecimiento y mejorar la competitividad del sector agropecuario</v>
          </cell>
          <cell r="V15" t="str">
            <v>SUBSIDIOS COMBUSTIBLES SSF</v>
          </cell>
        </row>
        <row r="16">
          <cell r="B16" t="str">
            <v>CAMARA</v>
          </cell>
          <cell r="J16" t="str">
            <v>Calidad educación preescolar básica y media</v>
          </cell>
          <cell r="K16" t="str">
            <v>Z-N.A</v>
          </cell>
          <cell r="Q16" t="str">
            <v>5.2 Una gestión ambiental que promueva el desarrollo sostenible</v>
          </cell>
        </row>
        <row r="17">
          <cell r="B17" t="str">
            <v>CORPOURABA</v>
          </cell>
          <cell r="J17" t="str">
            <v>Infraestructura Educativa - Ley 21</v>
          </cell>
          <cell r="Q17" t="str">
            <v>5.3 Gestión del riesgo para la prevención y atención de desastres</v>
          </cell>
          <cell r="V17" t="str">
            <v>OTROS SSF</v>
          </cell>
        </row>
        <row r="18">
          <cell r="B18" t="str">
            <v>CREG</v>
          </cell>
          <cell r="J18" t="str">
            <v>Interventoría Regalías</v>
          </cell>
          <cell r="Q18" t="str">
            <v>6.1 Los requisitos del Estado comunitario</v>
          </cell>
        </row>
        <row r="19">
          <cell r="B19" t="str">
            <v xml:space="preserve">DANSOCIAL </v>
          </cell>
          <cell r="J19" t="str">
            <v>Medicina Legal - Sistema Penal Acusatorio</v>
          </cell>
          <cell r="Q19" t="str">
            <v>6.2 Los retos del Estado comunitario</v>
          </cell>
        </row>
        <row r="20">
          <cell r="B20" t="str">
            <v>DEFENSA CIVIL</v>
          </cell>
          <cell r="J20" t="str">
            <v>Mininterior y Justicia - Cárceles</v>
          </cell>
          <cell r="Q20" t="str">
            <v>7.1 Equidad de género</v>
          </cell>
        </row>
        <row r="21">
          <cell r="B21" t="str">
            <v>DEFENSORIA</v>
          </cell>
          <cell r="J21" t="str">
            <v>Obras Hidráulicas de La Mojana</v>
          </cell>
          <cell r="Q21" t="str">
            <v>7.2 Juventud</v>
          </cell>
        </row>
        <row r="22">
          <cell r="B22" t="str">
            <v>DIR. GRAL. COMERCIO EXTERIOR</v>
          </cell>
          <cell r="J22" t="str">
            <v>Plan Maestro de Información Básica - PLANIB</v>
          </cell>
          <cell r="Q22" t="str">
            <v>7.3 Grupos étnicos y relaciones interculturales</v>
          </cell>
        </row>
        <row r="23">
          <cell r="B23" t="str">
            <v>DNP</v>
          </cell>
          <cell r="J23" t="str">
            <v>Plan Nacional de Lecturas y Bibliotecas</v>
          </cell>
          <cell r="Q23" t="str">
            <v>7.4 Dimensión regional</v>
          </cell>
        </row>
        <row r="24">
          <cell r="B24" t="str">
            <v>EJERCITO</v>
          </cell>
          <cell r="J24" t="str">
            <v xml:space="preserve">Plan Nacional de Música </v>
          </cell>
          <cell r="Q24" t="str">
            <v>7.5 Ciencia, tecnología e innovación</v>
          </cell>
        </row>
        <row r="25">
          <cell r="B25" t="str">
            <v>ESAP</v>
          </cell>
          <cell r="J25" t="str">
            <v>Programa 2500 Km</v>
          </cell>
          <cell r="Q25" t="str">
            <v>7.6 Cultura y desarrollo</v>
          </cell>
        </row>
        <row r="26">
          <cell r="B26" t="str">
            <v>FONDO CONGRESO-PENSIONES</v>
          </cell>
          <cell r="J26" t="str">
            <v>Resto</v>
          </cell>
          <cell r="Q26" t="str">
            <v>7.7 Demografía y desarrollo</v>
          </cell>
        </row>
        <row r="27">
          <cell r="B27" t="str">
            <v>FONDO NAL. REGALIAS</v>
          </cell>
          <cell r="J27" t="str">
            <v>Resto</v>
          </cell>
          <cell r="Q27" t="str">
            <v xml:space="preserve">7.8 El sector de la economía solidaria: modelo alternativo de desarrollo socioeconómico </v>
          </cell>
        </row>
        <row r="28">
          <cell r="B28" t="str">
            <v>FONFAC</v>
          </cell>
          <cell r="J28" t="str">
            <v>Salud Pública - Vacunas</v>
          </cell>
          <cell r="Q28" t="str">
            <v>7.9 Política exterior y migratoria</v>
          </cell>
        </row>
        <row r="29">
          <cell r="B29" t="str">
            <v>FONREGISTRADURIA</v>
          </cell>
          <cell r="J29" t="str">
            <v>Sistema Penal Acusatorio (Rama, Fiscalía, Medicina Legal, Defensoría)</v>
          </cell>
        </row>
        <row r="30">
          <cell r="B30" t="str">
            <v>FONRELACIONES</v>
          </cell>
          <cell r="J30" t="str">
            <v>SITM</v>
          </cell>
        </row>
        <row r="31">
          <cell r="B31" t="str">
            <v>FONVIVIENDA</v>
          </cell>
          <cell r="J31" t="str">
            <v>Subsidios Eléctricos y Gas</v>
          </cell>
        </row>
        <row r="32">
          <cell r="B32" t="str">
            <v>FUERZA AEREA</v>
          </cell>
          <cell r="J32" t="str">
            <v>Subsidios Vivienda Urbana</v>
          </cell>
        </row>
        <row r="33">
          <cell r="B33" t="str">
            <v>FUNPUBLICA</v>
          </cell>
          <cell r="J33" t="str">
            <v>Titulación, Adquisición y Adjudicación Tierras</v>
          </cell>
        </row>
        <row r="34">
          <cell r="B34" t="str">
            <v>HOSPITAL MILITAR</v>
          </cell>
          <cell r="J34" t="str">
            <v>Túnel Segundo Centenario (Túnel de la Línea)</v>
          </cell>
        </row>
        <row r="35">
          <cell r="B35" t="str">
            <v>ICA</v>
          </cell>
          <cell r="J35" t="str">
            <v>Turismo</v>
          </cell>
        </row>
        <row r="36">
          <cell r="B36" t="str">
            <v>ICBF</v>
          </cell>
          <cell r="J36" t="str">
            <v>Universidades-Ley 30/93</v>
          </cell>
        </row>
        <row r="37">
          <cell r="B37" t="str">
            <v>ICETEX</v>
          </cell>
        </row>
        <row r="38">
          <cell r="B38" t="str">
            <v>ICFES</v>
          </cell>
        </row>
        <row r="39">
          <cell r="B39" t="str">
            <v>IDEAM</v>
          </cell>
        </row>
        <row r="40">
          <cell r="B40" t="str">
            <v>IGAC</v>
          </cell>
        </row>
        <row r="41">
          <cell r="B41" t="str">
            <v>INCI</v>
          </cell>
        </row>
        <row r="42">
          <cell r="B42" t="str">
            <v>INCO</v>
          </cell>
        </row>
        <row r="43">
          <cell r="B43" t="str">
            <v>INCODER</v>
          </cell>
        </row>
        <row r="44">
          <cell r="B44" t="str">
            <v>INGEOMINAS</v>
          </cell>
        </row>
        <row r="45">
          <cell r="B45" t="str">
            <v>INPEC</v>
          </cell>
        </row>
        <row r="46">
          <cell r="B46" t="str">
            <v>INS</v>
          </cell>
        </row>
        <row r="47">
          <cell r="B47" t="str">
            <v>INSOR</v>
          </cell>
        </row>
        <row r="48">
          <cell r="B48" t="str">
            <v>INST. CANCEROLOGIA</v>
          </cell>
        </row>
        <row r="49">
          <cell r="B49" t="str">
            <v>INST. DEL CESAR</v>
          </cell>
        </row>
        <row r="50">
          <cell r="B50" t="str">
            <v>INSTITUTO ESTUDIOS MINPUBLICO</v>
          </cell>
        </row>
        <row r="51">
          <cell r="B51" t="str">
            <v>INVIAS</v>
          </cell>
        </row>
        <row r="52">
          <cell r="B52" t="str">
            <v>INVIMA</v>
          </cell>
        </row>
        <row r="53">
          <cell r="B53" t="str">
            <v>IPSE</v>
          </cell>
        </row>
        <row r="54">
          <cell r="B54" t="str">
            <v>ITSA</v>
          </cell>
        </row>
        <row r="55">
          <cell r="B55" t="str">
            <v>MEDICINA LEGAL</v>
          </cell>
        </row>
        <row r="56">
          <cell r="B56" t="str">
            <v>MINAGRICULTURA</v>
          </cell>
        </row>
        <row r="57">
          <cell r="B57" t="str">
            <v>MINAMBIENTE</v>
          </cell>
        </row>
        <row r="58">
          <cell r="B58" t="str">
            <v>MINCOMERCIO</v>
          </cell>
        </row>
        <row r="59">
          <cell r="B59" t="str">
            <v xml:space="preserve">MINCULTURA </v>
          </cell>
        </row>
        <row r="60">
          <cell r="B60" t="str">
            <v>MINDEFENSA</v>
          </cell>
        </row>
        <row r="61">
          <cell r="B61" t="str">
            <v>MINEDUCACION</v>
          </cell>
        </row>
        <row r="62">
          <cell r="B62" t="str">
            <v>MINHACIENDA</v>
          </cell>
        </row>
        <row r="63">
          <cell r="B63" t="str">
            <v>MININTERIOR</v>
          </cell>
        </row>
        <row r="64">
          <cell r="B64" t="str">
            <v xml:space="preserve">MINMINAS </v>
          </cell>
        </row>
        <row r="65">
          <cell r="B65" t="str">
            <v>MINPROTECCIÓN</v>
          </cell>
        </row>
        <row r="66">
          <cell r="B66" t="str">
            <v xml:space="preserve">MINPUBLICO </v>
          </cell>
        </row>
        <row r="67">
          <cell r="B67" t="str">
            <v>MINTRANSPORTE</v>
          </cell>
        </row>
        <row r="68">
          <cell r="B68" t="str">
            <v>NASA KI WE</v>
          </cell>
        </row>
        <row r="69">
          <cell r="B69" t="str">
            <v>OTRAS ENTIDADES DEL SECTOR</v>
          </cell>
        </row>
        <row r="70">
          <cell r="B70" t="str">
            <v>PARQUES NALES NATURALES</v>
          </cell>
        </row>
        <row r="71">
          <cell r="B71" t="str">
            <v>PASCUAL BRAVO</v>
          </cell>
        </row>
        <row r="72">
          <cell r="B72" t="str">
            <v>POLICIA NACIONAL (SALUD)</v>
          </cell>
        </row>
        <row r="73">
          <cell r="B73" t="str">
            <v xml:space="preserve">POLICIA NACIONAL  </v>
          </cell>
        </row>
        <row r="74">
          <cell r="B74" t="str">
            <v>PRESIDENCIA</v>
          </cell>
        </row>
        <row r="75">
          <cell r="B75" t="str">
            <v xml:space="preserve">REGISTRADURIA </v>
          </cell>
        </row>
        <row r="76">
          <cell r="B76" t="str">
            <v>SALUD - FFMM</v>
          </cell>
        </row>
        <row r="77">
          <cell r="B77" t="str">
            <v>SANATORIO AGUA DE DIOS</v>
          </cell>
        </row>
        <row r="78">
          <cell r="B78" t="str">
            <v>SENA</v>
          </cell>
        </row>
        <row r="79">
          <cell r="B79" t="str">
            <v xml:space="preserve">SENADO </v>
          </cell>
        </row>
        <row r="80">
          <cell r="B80" t="str">
            <v>SUPERBANCARIA</v>
          </cell>
        </row>
        <row r="81">
          <cell r="B81" t="str">
            <v>SUPERINDUSTRIA Y COMERCIO</v>
          </cell>
        </row>
        <row r="82">
          <cell r="B82" t="str">
            <v>SUPERFINANCIERA</v>
          </cell>
        </row>
        <row r="83">
          <cell r="B83" t="str">
            <v>SUPERNOTARIADO</v>
          </cell>
        </row>
        <row r="84">
          <cell r="B84" t="str">
            <v>SUPERSALUD</v>
          </cell>
        </row>
        <row r="85">
          <cell r="B85" t="str">
            <v>SUPERSERVIPUBLICOS</v>
          </cell>
        </row>
        <row r="86">
          <cell r="B86" t="str">
            <v>SUPERSOCIEDADES</v>
          </cell>
        </row>
        <row r="87">
          <cell r="B87" t="str">
            <v>SUPERSOLIDARIA</v>
          </cell>
        </row>
        <row r="88">
          <cell r="B88" t="str">
            <v>SUPERSUBSIDIO</v>
          </cell>
        </row>
        <row r="89">
          <cell r="B89" t="str">
            <v>TECNICO CENTRAL</v>
          </cell>
        </row>
        <row r="90">
          <cell r="B90" t="str">
            <v>UAE - DIAN</v>
          </cell>
        </row>
        <row r="91">
          <cell r="B91" t="str">
            <v>UAE AGUA POTABLE SANEAMIENTO</v>
          </cell>
        </row>
        <row r="92">
          <cell r="B92" t="str">
            <v>UNAD</v>
          </cell>
        </row>
        <row r="93">
          <cell r="B93" t="str">
            <v>UPME</v>
          </cell>
        </row>
      </sheetData>
      <sheetData sheetId="2" refreshError="1"/>
      <sheetData sheetId="3" refreshError="1"/>
      <sheetData sheetId="4">
        <row r="3">
          <cell r="F3" t="str">
            <v>ACTUALIZACIÓN CATASTRAL Y CARTOGRÁFICA</v>
          </cell>
        </row>
      </sheetData>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1-3"/>
      <sheetName val="cua2castigo"/>
      <sheetName val="Hoja1"/>
      <sheetName val="TOTAL FUN"/>
      <sheetName val="NACION FUN"/>
      <sheetName val="PROPIOS FUN"/>
      <sheetName val="OCP"/>
      <sheetName val="TRANST"/>
      <sheetName val="notas"/>
      <sheetName val="TRANSN"/>
      <sheetName val="TRANSP"/>
      <sheetName val="GGT"/>
      <sheetName val="GGN"/>
      <sheetName val="GGP"/>
      <sheetName val="GPT"/>
      <sheetName val="GPN"/>
      <sheetName val="GPP"/>
      <sheetName val="ppry89aFEB"/>
      <sheetName val="CUA1_3"/>
      <sheetName val="LOTERIAS"/>
      <sheetName val="SUPUESTOS"/>
      <sheetName val="proyecINGRESOS99"/>
      <sheetName val="proyecINGRESOS99 (det)"/>
      <sheetName val="98-2002"/>
    </sheetNames>
    <sheetDataSet>
      <sheetData sheetId="0" refreshError="1">
        <row r="3">
          <cell r="Y3" t="str">
            <v>CUADRO No. 2</v>
          </cell>
        </row>
        <row r="4">
          <cell r="Y4" t="str">
            <v>APROPIACIONES 1998 - 2000</v>
          </cell>
        </row>
        <row r="5">
          <cell r="Y5" t="str">
            <v>RECURSOS NACION</v>
          </cell>
        </row>
        <row r="6">
          <cell r="Y6" t="str">
            <v>Miles de millones de pesos</v>
          </cell>
        </row>
        <row r="9">
          <cell r="Y9" t="str">
            <v>CONCEPTO</v>
          </cell>
          <cell r="Z9" t="str">
            <v>1998</v>
          </cell>
          <cell r="AA9" t="str">
            <v>1999   1/</v>
          </cell>
          <cell r="AB9" t="str">
            <v>2000</v>
          </cell>
          <cell r="AC9" t="str">
            <v>VARIACION  %</v>
          </cell>
        </row>
        <row r="10">
          <cell r="AC10" t="str">
            <v>99/98</v>
          </cell>
          <cell r="AD10" t="str">
            <v>2000/99</v>
          </cell>
        </row>
        <row r="11">
          <cell r="Z11" t="str">
            <v>(1)</v>
          </cell>
          <cell r="AA11" t="str">
            <v>(2)</v>
          </cell>
          <cell r="AB11" t="str">
            <v>(3)</v>
          </cell>
          <cell r="AC11" t="str">
            <v>(4)=(2/1)</v>
          </cell>
          <cell r="AD11" t="str">
            <v>(5)=(3/2)</v>
          </cell>
        </row>
        <row r="13">
          <cell r="Y13" t="str">
            <v>FUNCIONAMIENTO</v>
          </cell>
          <cell r="Z13">
            <v>17507.617041843005</v>
          </cell>
          <cell r="AA13">
            <v>22543.902873841002</v>
          </cell>
          <cell r="AB13">
            <v>22748.7873545</v>
          </cell>
          <cell r="AC13">
            <v>28.766255395930429</v>
          </cell>
          <cell r="AD13">
            <v>0.90882435843324672</v>
          </cell>
        </row>
        <row r="14">
          <cell r="Y14" t="str">
            <v>Gastos de Personal</v>
          </cell>
          <cell r="Z14">
            <v>4484.8324892346527</v>
          </cell>
          <cell r="AA14">
            <v>5167.0622997669998</v>
          </cell>
          <cell r="AB14">
            <v>5376.3</v>
          </cell>
          <cell r="AC14">
            <v>15.211935165247858</v>
          </cell>
          <cell r="AD14">
            <v>4.0494518566659421</v>
          </cell>
        </row>
        <row r="15">
          <cell r="Y15" t="str">
            <v>Gastos Generales</v>
          </cell>
          <cell r="Z15">
            <v>1321.8889146321796</v>
          </cell>
          <cell r="AA15">
            <v>1280.69206044</v>
          </cell>
          <cell r="AB15">
            <v>1051.7</v>
          </cell>
          <cell r="AC15">
            <v>-3.116514083457822</v>
          </cell>
          <cell r="AD15">
            <v>-17.880337320224072</v>
          </cell>
        </row>
        <row r="16">
          <cell r="Y16" t="str">
            <v>Transferencias</v>
          </cell>
          <cell r="Z16">
            <v>11700.795637976174</v>
          </cell>
          <cell r="AA16">
            <v>16093.200213634</v>
          </cell>
          <cell r="AB16">
            <v>16317.5</v>
          </cell>
          <cell r="AC16">
            <v>37.539366651288319</v>
          </cell>
          <cell r="AD16">
            <v>1.3937550231679641</v>
          </cell>
        </row>
        <row r="17">
          <cell r="Y17" t="str">
            <v>Operación Comercial</v>
          </cell>
          <cell r="Z17">
            <v>0.1</v>
          </cell>
          <cell r="AA17">
            <v>2.9483000000000001</v>
          </cell>
          <cell r="AB17">
            <v>3.2873545000000002</v>
          </cell>
        </row>
        <row r="19">
          <cell r="Y19" t="str">
            <v>SERVICIO DE LA DEUDA</v>
          </cell>
          <cell r="Z19">
            <v>11289.569079999999</v>
          </cell>
          <cell r="AA19">
            <v>13645.599999999999</v>
          </cell>
          <cell r="AB19">
            <v>14930.3</v>
          </cell>
          <cell r="AC19">
            <v>20.869095209079489</v>
          </cell>
          <cell r="AD19">
            <v>9.4147564049950283</v>
          </cell>
        </row>
        <row r="20">
          <cell r="Y20" t="str">
            <v>Externa</v>
          </cell>
          <cell r="Z20">
            <v>2576.1146520000002</v>
          </cell>
          <cell r="AA20">
            <v>3947.7</v>
          </cell>
          <cell r="AB20">
            <v>4191.3</v>
          </cell>
          <cell r="AC20">
            <v>53.242403125775148</v>
          </cell>
          <cell r="AD20">
            <v>6.1706816627403294</v>
          </cell>
        </row>
        <row r="21">
          <cell r="Y21" t="str">
            <v>Interna   2/</v>
          </cell>
          <cell r="Z21">
            <v>8713.4544279999991</v>
          </cell>
          <cell r="AA21">
            <v>9697.9</v>
          </cell>
          <cell r="AB21">
            <v>10739</v>
          </cell>
          <cell r="AC21">
            <v>11.297994155298063</v>
          </cell>
          <cell r="AD21">
            <v>10.735313830829352</v>
          </cell>
        </row>
        <row r="26">
          <cell r="Y26" t="str">
            <v>INVERSION</v>
          </cell>
          <cell r="Z26">
            <v>5073.7929515019996</v>
          </cell>
          <cell r="AA26">
            <v>5147.2</v>
          </cell>
          <cell r="AB26">
            <v>3166.3</v>
          </cell>
          <cell r="AC26">
            <v>1.4467884125281438</v>
          </cell>
          <cell r="AD26">
            <v>-38.485001554243084</v>
          </cell>
        </row>
        <row r="28">
          <cell r="Y28" t="str">
            <v>TOTAL CON DEUDA</v>
          </cell>
          <cell r="Z28">
            <v>33870.979073345006</v>
          </cell>
          <cell r="AA28">
            <v>41336.702873841001</v>
          </cell>
          <cell r="AB28">
            <v>40845.387354500002</v>
          </cell>
          <cell r="AC28">
            <v>22.041653370366255</v>
          </cell>
          <cell r="AD28">
            <v>-1.1885696854935124</v>
          </cell>
        </row>
        <row r="29">
          <cell r="Y29" t="str">
            <v>TOTAL SIN DEUDA</v>
          </cell>
          <cell r="Z29">
            <v>22581.409993345005</v>
          </cell>
          <cell r="AA29">
            <v>27691.102873841002</v>
          </cell>
          <cell r="AB29">
            <v>25915.087354500003</v>
          </cell>
          <cell r="AC29">
            <v>22.627873467608438</v>
          </cell>
          <cell r="AD29">
            <v>-6.4136684170089548</v>
          </cell>
        </row>
        <row r="31">
          <cell r="Y31" t="str">
            <v xml:space="preserve">  1/  Incluye adición por $1.3 mil milllones, traslados por $1.1 mil millones y reducción participación municipios por $223.8 mil millones</v>
          </cell>
        </row>
        <row r="32">
          <cell r="Y32" t="str">
            <v xml:space="preserve">   2/ Icluye el valor del déficit fiscal por $1.046.6 mil millones</v>
          </cell>
        </row>
        <row r="34">
          <cell r="Y34" t="str">
            <v>CUADRO No. 3</v>
          </cell>
        </row>
        <row r="35">
          <cell r="Y35" t="str">
            <v>APROPIACIONES 1998 - 2000</v>
          </cell>
        </row>
        <row r="36">
          <cell r="Y36" t="str">
            <v>RECURSOS PROPIOS</v>
          </cell>
        </row>
        <row r="37">
          <cell r="Y37" t="str">
            <v>Miles de millones de pesos</v>
          </cell>
        </row>
        <row r="40">
          <cell r="Z40" t="str">
            <v>1998</v>
          </cell>
          <cell r="AA40" t="str">
            <v>1999</v>
          </cell>
          <cell r="AB40" t="str">
            <v>2000</v>
          </cell>
          <cell r="AC40" t="str">
            <v>VARIACION  %</v>
          </cell>
        </row>
        <row r="41">
          <cell r="Y41" t="str">
            <v>CONCEPTO</v>
          </cell>
          <cell r="AC41" t="str">
            <v>99/98</v>
          </cell>
          <cell r="AD41" t="str">
            <v>2000/99</v>
          </cell>
        </row>
        <row r="42">
          <cell r="Z42" t="str">
            <v>(1)</v>
          </cell>
          <cell r="AA42" t="str">
            <v>(2)</v>
          </cell>
          <cell r="AB42" t="str">
            <v>(3)</v>
          </cell>
          <cell r="AC42" t="str">
            <v>(4)=(2/1)</v>
          </cell>
          <cell r="AD42" t="str">
            <v>(5)=(3/2)</v>
          </cell>
        </row>
        <row r="45">
          <cell r="Y45" t="str">
            <v>FUNCIONAMIENTO</v>
          </cell>
          <cell r="Z45">
            <v>1659.373423821</v>
          </cell>
          <cell r="AA45">
            <v>1602.6133874049999</v>
          </cell>
          <cell r="AB45">
            <v>1410.701027604</v>
          </cell>
          <cell r="AC45">
            <v>-3.4205704153860705</v>
          </cell>
          <cell r="AD45">
            <v>-11.974962976675874</v>
          </cell>
        </row>
        <row r="46">
          <cell r="Y46" t="str">
            <v>Gastos de Personal</v>
          </cell>
          <cell r="Z46">
            <v>398.89649835734997</v>
          </cell>
          <cell r="AA46">
            <v>380.27551839099999</v>
          </cell>
          <cell r="AB46">
            <v>388.1</v>
          </cell>
          <cell r="AC46">
            <v>-4.668123195623652</v>
          </cell>
          <cell r="AD46">
            <v>2.0575822609108618</v>
          </cell>
        </row>
        <row r="47">
          <cell r="Y47" t="str">
            <v>Gastos Generales</v>
          </cell>
          <cell r="Z47">
            <v>272.74812604427001</v>
          </cell>
          <cell r="AA47">
            <v>243.24939164</v>
          </cell>
          <cell r="AB47">
            <v>197.762</v>
          </cell>
          <cell r="AC47">
            <v>-10.815375647890624</v>
          </cell>
          <cell r="AD47">
            <v>-18.699899446128786</v>
          </cell>
        </row>
        <row r="48">
          <cell r="Y48" t="str">
            <v>Transferencias</v>
          </cell>
          <cell r="Z48">
            <v>690.42139540237997</v>
          </cell>
          <cell r="AA48">
            <v>773.034085688</v>
          </cell>
          <cell r="AB48">
            <v>543.59169398799997</v>
          </cell>
          <cell r="AC48">
            <v>11.965546090510859</v>
          </cell>
          <cell r="AD48">
            <v>-29.680760001131958</v>
          </cell>
        </row>
        <row r="49">
          <cell r="Y49" t="str">
            <v>Operación Comercial</v>
          </cell>
          <cell r="Z49">
            <v>297.30740401700001</v>
          </cell>
          <cell r="AA49">
            <v>206.054391686</v>
          </cell>
          <cell r="AB49">
            <v>281.24733361599999</v>
          </cell>
          <cell r="AC49">
            <v>-30.693151632975201</v>
          </cell>
          <cell r="AD49">
            <v>36.491792926493027</v>
          </cell>
        </row>
        <row r="51">
          <cell r="Y51" t="str">
            <v>SERVICIO DE LA DEUDA</v>
          </cell>
          <cell r="Z51">
            <v>31.026147289999997</v>
          </cell>
          <cell r="AA51">
            <v>18.399635302</v>
          </cell>
          <cell r="AB51">
            <v>13.870000000000001</v>
          </cell>
          <cell r="AC51">
            <v>-40.696358042719773</v>
          </cell>
          <cell r="AD51">
            <v>-24.618071106592186</v>
          </cell>
        </row>
        <row r="52">
          <cell r="Y52" t="str">
            <v>Externa</v>
          </cell>
          <cell r="Z52">
            <v>9.5051620000000003</v>
          </cell>
          <cell r="AA52">
            <v>3.1066911350000002</v>
          </cell>
          <cell r="AB52">
            <v>3.8170000000000002</v>
          </cell>
          <cell r="AC52">
            <v>-67.315747643227965</v>
          </cell>
          <cell r="AD52">
            <v>22.863839182391075</v>
          </cell>
        </row>
        <row r="53">
          <cell r="Y53" t="str">
            <v>Interna</v>
          </cell>
          <cell r="Z53">
            <v>21.520985289999999</v>
          </cell>
          <cell r="AA53">
            <v>15.292944167</v>
          </cell>
          <cell r="AB53">
            <v>10.053000000000001</v>
          </cell>
          <cell r="AC53">
            <v>-28.939386552594026</v>
          </cell>
          <cell r="AD53">
            <v>-34.263802376961884</v>
          </cell>
        </row>
        <row r="55">
          <cell r="Y55" t="str">
            <v>INVERSION</v>
          </cell>
          <cell r="Z55">
            <v>2235.8472710000001</v>
          </cell>
          <cell r="AA55">
            <v>2660.3020459999998</v>
          </cell>
          <cell r="AB55">
            <v>2333.1673000000001</v>
          </cell>
          <cell r="AC55">
            <v>18.984068388989694</v>
          </cell>
          <cell r="AD55">
            <v>-12.296902394668896</v>
          </cell>
        </row>
        <row r="57">
          <cell r="Y57" t="str">
            <v>TOTAL CON DEUDA</v>
          </cell>
          <cell r="Z57">
            <v>3926.2468421109998</v>
          </cell>
          <cell r="AA57">
            <v>4281.3150687069992</v>
          </cell>
          <cell r="AB57">
            <v>3757.738327604</v>
          </cell>
          <cell r="AC57">
            <v>9.0434514403860522</v>
          </cell>
          <cell r="AD57">
            <v>-12.229343851143494</v>
          </cell>
        </row>
        <row r="58">
          <cell r="Y58" t="str">
            <v>TOTAL SIN DEUDA</v>
          </cell>
          <cell r="Z58">
            <v>3895.2206948209996</v>
          </cell>
          <cell r="AA58">
            <v>4262.915433404999</v>
          </cell>
          <cell r="AB58">
            <v>3743.8683276040001</v>
          </cell>
          <cell r="AC58">
            <v>9.439638146122963</v>
          </cell>
          <cell r="AD58">
            <v>-12.175871511164615</v>
          </cell>
        </row>
        <row r="63">
          <cell r="Y63" t="str">
            <v>CUADRO No. 1</v>
          </cell>
        </row>
        <row r="64">
          <cell r="Y64" t="str">
            <v>APROPIACIONES 1998 - 2000</v>
          </cell>
        </row>
        <row r="65">
          <cell r="Y65" t="str">
            <v>TOTAL</v>
          </cell>
        </row>
        <row r="66">
          <cell r="Y66" t="str">
            <v>Miles de millones de pesos</v>
          </cell>
        </row>
        <row r="69">
          <cell r="Z69" t="str">
            <v>1998</v>
          </cell>
          <cell r="AA69" t="str">
            <v>1999</v>
          </cell>
          <cell r="AB69" t="str">
            <v>2000</v>
          </cell>
          <cell r="AC69" t="str">
            <v>VARIACION  %</v>
          </cell>
        </row>
        <row r="70">
          <cell r="Y70" t="str">
            <v>CONCEPTO</v>
          </cell>
          <cell r="AC70" t="str">
            <v>99/98</v>
          </cell>
          <cell r="AD70" t="str">
            <v>2000/99</v>
          </cell>
        </row>
        <row r="71">
          <cell r="Z71" t="str">
            <v>(1)</v>
          </cell>
          <cell r="AA71" t="str">
            <v>(2)</v>
          </cell>
          <cell r="AB71" t="str">
            <v>(3)</v>
          </cell>
          <cell r="AC71" t="str">
            <v>(4)=(2/1)</v>
          </cell>
          <cell r="AD71" t="str">
            <v>(5)=(3/2)</v>
          </cell>
        </row>
        <row r="73">
          <cell r="Y73" t="str">
            <v>FUNCIONAMIENTO</v>
          </cell>
          <cell r="Z73">
            <v>19166.990465664006</v>
          </cell>
          <cell r="AA73">
            <v>24146.516261246001</v>
          </cell>
          <cell r="AB73">
            <v>24159.488382104002</v>
          </cell>
          <cell r="AC73">
            <v>25.979695688284398</v>
          </cell>
          <cell r="AD73">
            <v>5.3722535862532617E-2</v>
          </cell>
        </row>
        <row r="75">
          <cell r="Y75" t="str">
            <v>Gastos de Personal</v>
          </cell>
          <cell r="Z75">
            <v>4883.7289875920023</v>
          </cell>
          <cell r="AA75">
            <v>5547.3378181580001</v>
          </cell>
          <cell r="AB75">
            <v>5764.4000000000005</v>
          </cell>
          <cell r="AC75">
            <v>13.588158398060513</v>
          </cell>
          <cell r="AD75">
            <v>3.9129072170707602</v>
          </cell>
        </row>
        <row r="76">
          <cell r="Y76" t="str">
            <v>Gastos Generales</v>
          </cell>
          <cell r="Z76">
            <v>1594.6370406764497</v>
          </cell>
          <cell r="AA76">
            <v>1523.9414520800001</v>
          </cell>
          <cell r="AB76">
            <v>1249.462</v>
          </cell>
          <cell r="AC76">
            <v>-4.433334156496227</v>
          </cell>
          <cell r="AD76">
            <v>-18.011154674306418</v>
          </cell>
        </row>
        <row r="77">
          <cell r="Y77" t="str">
            <v>Transferencias</v>
          </cell>
          <cell r="Z77">
            <v>12391.217033378554</v>
          </cell>
          <cell r="AA77">
            <v>16866.234299322001</v>
          </cell>
          <cell r="AB77">
            <v>16861.091693988001</v>
          </cell>
          <cell r="AC77">
            <v>36.114428904674753</v>
          </cell>
          <cell r="AD77">
            <v>-3.0490536552119085E-2</v>
          </cell>
        </row>
        <row r="78">
          <cell r="Y78" t="str">
            <v>Operación Comercial</v>
          </cell>
          <cell r="Z78">
            <v>297.40740401700003</v>
          </cell>
          <cell r="AA78">
            <v>209.00269168599999</v>
          </cell>
          <cell r="AB78">
            <v>284.53468811599998</v>
          </cell>
          <cell r="AC78">
            <v>-29.72512154604825</v>
          </cell>
          <cell r="AD78">
            <v>36.139245777502829</v>
          </cell>
        </row>
        <row r="80">
          <cell r="Y80" t="str">
            <v>SERVICIO DE LA DEUDA</v>
          </cell>
          <cell r="Z80">
            <v>11320.595227289999</v>
          </cell>
          <cell r="AA80">
            <v>13663.999635302</v>
          </cell>
          <cell r="AB80">
            <v>14944.17</v>
          </cell>
          <cell r="AC80">
            <v>20.700363902799658</v>
          </cell>
          <cell r="AD80">
            <v>9.3689285631315613</v>
          </cell>
        </row>
        <row r="81">
          <cell r="Y81" t="str">
            <v>Externa</v>
          </cell>
          <cell r="Z81">
            <v>2585.6198140000001</v>
          </cell>
          <cell r="AA81">
            <v>3950.8066911349997</v>
          </cell>
          <cell r="AB81">
            <v>4195.1170000000002</v>
          </cell>
          <cell r="AC81">
            <v>52.799211614294947</v>
          </cell>
          <cell r="AD81">
            <v>6.1838082185391441</v>
          </cell>
        </row>
        <row r="82">
          <cell r="Y82" t="str">
            <v>Interna   2/</v>
          </cell>
          <cell r="Z82">
            <v>8734.9754132899998</v>
          </cell>
          <cell r="AA82">
            <v>9713.192944167</v>
          </cell>
          <cell r="AB82">
            <v>10749.053</v>
          </cell>
          <cell r="AC82">
            <v>11.198858435121316</v>
          </cell>
          <cell r="AD82">
            <v>10.664464937403073</v>
          </cell>
        </row>
        <row r="87">
          <cell r="Y87" t="str">
            <v xml:space="preserve">INVERSION </v>
          </cell>
          <cell r="Z87">
            <v>7309.6402225019992</v>
          </cell>
          <cell r="AA87">
            <v>7807.5020459999996</v>
          </cell>
          <cell r="AB87">
            <v>5499.4673000000003</v>
          </cell>
          <cell r="AC87">
            <v>6.8110304795218513</v>
          </cell>
          <cell r="AD87">
            <v>-29.561756531110607</v>
          </cell>
        </row>
        <row r="89">
          <cell r="Y89" t="str">
            <v>TOTAL CON DEUDA</v>
          </cell>
          <cell r="Z89">
            <v>37797.225915456002</v>
          </cell>
          <cell r="AA89">
            <v>45618.017942548002</v>
          </cell>
          <cell r="AB89">
            <v>44603.125682104001</v>
          </cell>
          <cell r="AC89">
            <v>20.691444511259572</v>
          </cell>
          <cell r="AD89">
            <v>-2.2247618511662903</v>
          </cell>
        </row>
        <row r="90">
          <cell r="Y90" t="str">
            <v>TOTAL SIN DEUDA</v>
          </cell>
          <cell r="Z90">
            <v>26476.630688166002</v>
          </cell>
          <cell r="AA90">
            <v>31954.018307246002</v>
          </cell>
          <cell r="AB90">
            <v>29658.955682104002</v>
          </cell>
          <cell r="AC90">
            <v>20.687630853000382</v>
          </cell>
          <cell r="AD90">
            <v>-7.182391281980216</v>
          </cell>
        </row>
        <row r="92">
          <cell r="Y92" t="str">
            <v xml:space="preserve">  1/  Incluye adición por $1.3 mil milllones, traslados por $1.1 mil millones y reducción participación municipios por $223.8 millones</v>
          </cell>
        </row>
        <row r="93">
          <cell r="Y93" t="str">
            <v xml:space="preserve">   2/ Icluye el valor del déficit fiscal por $1.046.6 mil millones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carbocol"/>
    </sheetNames>
    <sheetDataSet>
      <sheetData sheetId="0" refreshError="1">
        <row r="3">
          <cell r="B3" t="str">
            <v>Cuadro No. 1a</v>
          </cell>
        </row>
        <row r="4">
          <cell r="B4" t="str">
            <v>COMPOSICION INGRESOS CORRIENTES 1999</v>
          </cell>
        </row>
        <row r="5">
          <cell r="B5" t="str">
            <v>RECURSOS NACION</v>
          </cell>
        </row>
        <row r="6">
          <cell r="B6" t="str">
            <v>Miles de millones de pesos</v>
          </cell>
        </row>
        <row r="9">
          <cell r="C9" t="str">
            <v>CONCEPTO</v>
          </cell>
          <cell r="E9" t="str">
            <v>VALOR</v>
          </cell>
        </row>
        <row r="12">
          <cell r="B12" t="str">
            <v xml:space="preserve">  TOTAL INGRESOS CORRIENTES</v>
          </cell>
          <cell r="E12">
            <v>17813.984</v>
          </cell>
        </row>
        <row r="14">
          <cell r="B14" t="str">
            <v>1.1.  INGRESOS TRIBUTARIOS</v>
          </cell>
          <cell r="E14">
            <v>17369.627000000462</v>
          </cell>
        </row>
        <row r="16">
          <cell r="B16" t="str">
            <v xml:space="preserve">        1.1.1. IMPUESTOS DIRECTOS</v>
          </cell>
          <cell r="E16">
            <v>6285.366</v>
          </cell>
        </row>
        <row r="17">
          <cell r="D17" t="str">
            <v>IMPUESTO SOBRE LA RENTA Y COMPLEMENTARIOS</v>
          </cell>
          <cell r="E17">
            <v>6285.366</v>
          </cell>
        </row>
        <row r="19">
          <cell r="B19" t="str">
            <v xml:space="preserve">        1.1.2. IMPUESTOS INDIRECTOS</v>
          </cell>
          <cell r="E19">
            <v>11084.261000000462</v>
          </cell>
        </row>
        <row r="20">
          <cell r="D20" t="str">
            <v>IMPUESTOS SOBRE ADUANAS Y RECARGOS</v>
          </cell>
          <cell r="E20">
            <v>1646.4300000004641</v>
          </cell>
        </row>
        <row r="21">
          <cell r="D21" t="str">
            <v>IMPUESTO A LAS VENTAS</v>
          </cell>
          <cell r="E21">
            <v>8117.9189999999999</v>
          </cell>
        </row>
        <row r="22">
          <cell r="D22" t="str">
            <v>INTERNAS</v>
          </cell>
          <cell r="E22">
            <v>5452.433</v>
          </cell>
        </row>
        <row r="23">
          <cell r="D23" t="str">
            <v>EXTERNAS</v>
          </cell>
          <cell r="E23">
            <v>2665.4859999999999</v>
          </cell>
        </row>
        <row r="24">
          <cell r="D24" t="str">
            <v>IMPUESTO A LA GASOLINA Y ACPM</v>
          </cell>
          <cell r="E24">
            <v>917.32399999999996</v>
          </cell>
        </row>
        <row r="25">
          <cell r="D25" t="str">
            <v>IMPUESTO DE TIMBRE NACIONAL</v>
          </cell>
          <cell r="E25">
            <v>371.608</v>
          </cell>
        </row>
        <row r="26">
          <cell r="D26" t="str">
            <v>IMPUESTO DE TIMBRE NACIONAL SOBRE SALIDAS AL EXT.</v>
          </cell>
          <cell r="E26">
            <v>27.666</v>
          </cell>
        </row>
        <row r="27">
          <cell r="D27" t="str">
            <v>IMPUESTO AL ORO Y AL PLATINO</v>
          </cell>
          <cell r="E27">
            <v>3.3140000000000001</v>
          </cell>
        </row>
        <row r="29">
          <cell r="B29" t="str">
            <v>1.2</v>
          </cell>
          <cell r="C29" t="str">
            <v>INGRESOS NO TRIBUTARIOS</v>
          </cell>
          <cell r="E29">
            <v>444.35699999953806</v>
          </cell>
        </row>
        <row r="31">
          <cell r="C31" t="str">
            <v>1.2.1.</v>
          </cell>
          <cell r="D31" t="str">
            <v>TASAS Y MULTAS</v>
          </cell>
          <cell r="E31">
            <v>444.35699999953806</v>
          </cell>
        </row>
        <row r="32">
          <cell r="D32" t="str">
            <v>OTRAS TASAS, MULTAS Y CONTRIBUCIONES NO ESPECIFICADAS</v>
          </cell>
          <cell r="E32">
            <v>60.326000000000001</v>
          </cell>
        </row>
        <row r="33">
          <cell r="D33" t="str">
            <v>CONTRIBUCION ESPECIAL POR EXPLOTACION O EXPORTACION</v>
          </cell>
        </row>
        <row r="34">
          <cell r="D34" t="str">
            <v>DE PETROLEO CRUDO, GAS LIBRE, CARBON Y FERRONIQUEL</v>
          </cell>
          <cell r="E34">
            <v>34.844999999538061</v>
          </cell>
        </row>
        <row r="35">
          <cell r="D35" t="str">
            <v>FONDO DE RECURSOS DEL SUPERAVIT DE LA NACION</v>
          </cell>
          <cell r="E35">
            <v>151.52000000000001</v>
          </cell>
        </row>
        <row r="36">
          <cell r="D36" t="str">
            <v>CONCESION SOCIEDADES PORTUARIAS</v>
          </cell>
          <cell r="E36">
            <v>17.763999999999999</v>
          </cell>
        </row>
        <row r="37">
          <cell r="D37" t="str">
            <v xml:space="preserve"> CONCESION LARGA DISTANCIA</v>
          </cell>
          <cell r="E37">
            <v>179.90199999999999</v>
          </cell>
        </row>
        <row r="50">
          <cell r="B50" t="str">
            <v>Cuadro No. 1c</v>
          </cell>
        </row>
        <row r="51">
          <cell r="B51" t="str">
            <v>COMPOSICION DE LAS RENTAS PARAFISCALES Y LOS FINDOS ESPECIALES 1999</v>
          </cell>
        </row>
        <row r="52">
          <cell r="B52" t="str">
            <v>(Miles de millones de pesos)</v>
          </cell>
        </row>
        <row r="55">
          <cell r="C55" t="str">
            <v>CONCEPTO</v>
          </cell>
          <cell r="E55" t="str">
            <v>VALOR</v>
          </cell>
        </row>
        <row r="57">
          <cell r="B57">
            <v>3</v>
          </cell>
          <cell r="C57" t="str">
            <v>RENTAS PARAFISCALES</v>
          </cell>
          <cell r="E57">
            <v>495.72143714800001</v>
          </cell>
        </row>
        <row r="58">
          <cell r="D58" t="str">
            <v>FONDO DE PRESTACIONES SOCIALES DEL MAGISTERIO</v>
          </cell>
          <cell r="E58">
            <v>495.72143714800001</v>
          </cell>
        </row>
        <row r="60">
          <cell r="B60">
            <v>4</v>
          </cell>
          <cell r="C60" t="str">
            <v>FONDOS ESPECIALES</v>
          </cell>
          <cell r="E60">
            <v>2306.8786946720002</v>
          </cell>
        </row>
        <row r="61">
          <cell r="D61" t="str">
            <v>CONTRIB. ENTIDADES FISCALIZADAS POR LA CONTRALORIA</v>
          </cell>
          <cell r="E61">
            <v>121.624162707</v>
          </cell>
        </row>
        <row r="62">
          <cell r="D62" t="str">
            <v>CONTRIB. SUPERINTENDENCIA DEL SUBSIDIO FAMILIAR</v>
          </cell>
          <cell r="E62">
            <v>4.0627209999999998</v>
          </cell>
        </row>
        <row r="63">
          <cell r="D63" t="str">
            <v>CONTRIBUCIONES SUPERBANCARIA</v>
          </cell>
          <cell r="E63">
            <v>53.962781024000002</v>
          </cell>
        </row>
        <row r="64">
          <cell r="D64" t="str">
            <v>SUPERINTENDENCIA INDUSTRIA Y COMERCIO</v>
          </cell>
          <cell r="E64">
            <v>11.383514219</v>
          </cell>
        </row>
        <row r="65">
          <cell r="D65" t="str">
            <v>SUPERINTENDENCIA NACIONAL DE VALORES</v>
          </cell>
          <cell r="E65">
            <v>1.8920870000000001</v>
          </cell>
        </row>
        <row r="66">
          <cell r="D66" t="str">
            <v>CONTRIB. ENTIDADES CONTROLADAS POR SUPERPUERTOS</v>
          </cell>
          <cell r="E66">
            <v>19.847386159999999</v>
          </cell>
        </row>
        <row r="67">
          <cell r="D67" t="str">
            <v>CONTRIBUCION PARA LA DESCENTRALIZACIÓN</v>
          </cell>
          <cell r="E67">
            <v>206.59715109500002</v>
          </cell>
        </row>
        <row r="68">
          <cell r="D68" t="str">
            <v>FINANCIACION SECTOR JUSTICIA</v>
          </cell>
          <cell r="E68">
            <v>101.174956967</v>
          </cell>
        </row>
        <row r="69">
          <cell r="D69" t="str">
            <v>FONDO DE DEFENSA NACIONAL</v>
          </cell>
          <cell r="E69">
            <v>20.97</v>
          </cell>
        </row>
        <row r="70">
          <cell r="D70" t="str">
            <v>FONDO DE ESTUPEFACIENTES-MIN SALUD</v>
          </cell>
          <cell r="E70">
            <v>3.1355578780000002</v>
          </cell>
        </row>
        <row r="71">
          <cell r="D71" t="str">
            <v xml:space="preserve">FONDOS INTERNOS DEL MINISTERIO DE DEFENSA </v>
          </cell>
          <cell r="E71">
            <v>95.972661884999994</v>
          </cell>
        </row>
        <row r="72">
          <cell r="D72" t="str">
            <v xml:space="preserve">FONDOS INTERNOS DE LA POLICIA </v>
          </cell>
          <cell r="E72">
            <v>39.214421839000003</v>
          </cell>
        </row>
        <row r="73">
          <cell r="D73" t="str">
            <v>FONDO ROTATORIO MINISTERIO DE MINAS Y ENERGIA</v>
          </cell>
          <cell r="E73">
            <v>0.91249999999999998</v>
          </cell>
        </row>
        <row r="74">
          <cell r="D74" t="str">
            <v>FONDO NACIONAL DE REGALIAS</v>
          </cell>
          <cell r="E74">
            <v>523.853985201</v>
          </cell>
        </row>
        <row r="75">
          <cell r="D75" t="str">
            <v>ESCUELAS INDUSTRIALES E INSTITUTOS TECNICOS</v>
          </cell>
          <cell r="E75">
            <v>44.205705342000002</v>
          </cell>
        </row>
        <row r="76">
          <cell r="D76" t="str">
            <v>FONDO DE SOLIDARIDAD Y GARANTIA DEL SECTOR SALUD</v>
          </cell>
          <cell r="E76">
            <v>565.16685100000007</v>
          </cell>
        </row>
        <row r="77">
          <cell r="D77" t="str">
            <v>FONDO DE SOLIDARIDAD PENSIONAL</v>
          </cell>
          <cell r="E77">
            <v>150.3399</v>
          </cell>
        </row>
        <row r="78">
          <cell r="D78" t="str">
            <v>COMISION DE REGULACION DE TELECOMUNICACIONES</v>
          </cell>
          <cell r="E78">
            <v>4.8886301080000001</v>
          </cell>
        </row>
        <row r="79">
          <cell r="D79" t="str">
            <v>COMISION DE REGULACION DE ENERGIA Y GAS</v>
          </cell>
          <cell r="E79">
            <v>4.2288485199999997</v>
          </cell>
        </row>
        <row r="80">
          <cell r="D80" t="str">
            <v>COMISION DE REGULACION DE AGUA POTABLE</v>
          </cell>
          <cell r="E80">
            <v>3.189125642</v>
          </cell>
        </row>
        <row r="81">
          <cell r="D81" t="str">
            <v>FONDO DE RIESGOS PROFESIONALES ( ART. 87 DTO 1295 DE 1994 )</v>
          </cell>
          <cell r="E81">
            <v>7.032</v>
          </cell>
        </row>
        <row r="82">
          <cell r="D82" t="str">
            <v>INSTITUTO DE ESTUDIOS DEL MINISTERIO PUBLICO</v>
          </cell>
          <cell r="E82">
            <v>0.86231804400000001</v>
          </cell>
        </row>
        <row r="83">
          <cell r="D83" t="str">
            <v>FONDO BIENESTAR DE LA CONTRALORIA</v>
          </cell>
          <cell r="E83">
            <v>2.4324832540000001</v>
          </cell>
        </row>
        <row r="84">
          <cell r="D84" t="str">
            <v>FONDO SALUD FUERZAS MILITARES</v>
          </cell>
          <cell r="E84">
            <v>124.08699589999999</v>
          </cell>
        </row>
        <row r="85">
          <cell r="D85" t="str">
            <v>FONDO SALUD POLICIA</v>
          </cell>
          <cell r="E85">
            <v>139.621849887</v>
          </cell>
        </row>
        <row r="86">
          <cell r="D86" t="str">
            <v>FONDO DE COMPENSACIÓN AMBIENTAL</v>
          </cell>
          <cell r="E86">
            <v>18.425099999999997</v>
          </cell>
        </row>
        <row r="87">
          <cell r="D87" t="str">
            <v>PENSIONES EPSA-CVC</v>
          </cell>
          <cell r="E87">
            <v>10.965</v>
          </cell>
        </row>
        <row r="88">
          <cell r="D88" t="str">
            <v>FONDO DE SEGURIDAD Y CONVIVENCIA CIUDADANA</v>
          </cell>
          <cell r="E88">
            <v>26.83</v>
          </cell>
        </row>
      </sheetData>
      <sheetData sheetId="1" refreshError="1">
        <row r="3">
          <cell r="B3" t="str">
            <v>Cuadro No. 1a</v>
          </cell>
          <cell r="L3" t="str">
            <v>Cuadro No. 1b</v>
          </cell>
        </row>
        <row r="4">
          <cell r="L4" t="str">
            <v>DETALLE DE OTROS RECURSOS DE CAPITAL 1999</v>
          </cell>
        </row>
        <row r="5">
          <cell r="L5" t="str">
            <v>Miles de millones de pesos</v>
          </cell>
        </row>
        <row r="8">
          <cell r="M8" t="str">
            <v>INGRESOS</v>
          </cell>
          <cell r="N8" t="str">
            <v>INGRESOS</v>
          </cell>
          <cell r="O8" t="str">
            <v>TOTAL</v>
          </cell>
        </row>
        <row r="9">
          <cell r="M9" t="str">
            <v>NACION</v>
          </cell>
          <cell r="N9" t="str">
            <v>PROPIOS</v>
          </cell>
        </row>
        <row r="10">
          <cell r="M10" t="str">
            <v>(1)</v>
          </cell>
          <cell r="N10" t="str">
            <v>(2)</v>
          </cell>
          <cell r="O10" t="str">
            <v>(3)=(1+2)</v>
          </cell>
        </row>
        <row r="12">
          <cell r="L12" t="str">
            <v>RECUPERACION DE CARTERA</v>
          </cell>
          <cell r="M12">
            <v>214.023</v>
          </cell>
          <cell r="N12">
            <v>4.1718000000000002</v>
          </cell>
          <cell r="O12">
            <v>218.19479999999999</v>
          </cell>
        </row>
        <row r="13">
          <cell r="L13" t="str">
            <v>RENDIMIENTOS FINANCIEROS</v>
          </cell>
          <cell r="M13">
            <v>179.5</v>
          </cell>
          <cell r="N13">
            <v>304.98999335500002</v>
          </cell>
          <cell r="O13">
            <v>484.48999335500002</v>
          </cell>
        </row>
        <row r="14">
          <cell r="L14" t="str">
            <v>DONACIONES</v>
          </cell>
          <cell r="M14">
            <v>2.27</v>
          </cell>
          <cell r="N14">
            <v>19.017399999999999</v>
          </cell>
          <cell r="O14">
            <v>21.287399999999998</v>
          </cell>
        </row>
        <row r="15">
          <cell r="L15" t="str">
            <v>DIFERENCIAL CAMBIARIO</v>
          </cell>
          <cell r="N15">
            <v>0.79829651400000001</v>
          </cell>
          <cell r="O15">
            <v>0.79829651400000001</v>
          </cell>
        </row>
        <row r="16">
          <cell r="L16" t="str">
            <v>ENAJENACION DE ACTIVOS</v>
          </cell>
          <cell r="M16">
            <v>2162.6</v>
          </cell>
          <cell r="N16">
            <v>10.184663788</v>
          </cell>
          <cell r="O16">
            <v>2172.7846637879998</v>
          </cell>
        </row>
        <row r="17">
          <cell r="L17" t="str">
            <v>REINTEGROS Y OTROS RECURSOS NO APROPIADOS</v>
          </cell>
          <cell r="M17">
            <v>190</v>
          </cell>
          <cell r="O17">
            <v>190</v>
          </cell>
        </row>
        <row r="18">
          <cell r="L18" t="str">
            <v xml:space="preserve">SUPERAVIT </v>
          </cell>
          <cell r="M18">
            <v>335.01</v>
          </cell>
          <cell r="N18">
            <v>0.52547999999999995</v>
          </cell>
          <cell r="O18">
            <v>335.53548000000001</v>
          </cell>
        </row>
        <row r="19">
          <cell r="L19" t="str">
            <v xml:space="preserve">EXCEDENTES FINANCIEROS ENTIDADES DESCENTRALIZADAS </v>
          </cell>
          <cell r="M19">
            <v>1063.3</v>
          </cell>
          <cell r="O19">
            <v>1063.3</v>
          </cell>
        </row>
        <row r="20">
          <cell r="L20" t="str">
            <v>OTROS RECURSOS DEL BALANCE</v>
          </cell>
          <cell r="N20">
            <v>158.78009</v>
          </cell>
          <cell r="O20">
            <v>158.78009</v>
          </cell>
        </row>
        <row r="22">
          <cell r="L22" t="str">
            <v>TOTAL</v>
          </cell>
          <cell r="M22">
            <v>4146.7030000000004</v>
          </cell>
          <cell r="N22">
            <v>498.46772365700008</v>
          </cell>
          <cell r="O22">
            <v>4645.1707236570001</v>
          </cell>
        </row>
      </sheetData>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Supuestos"/>
      <sheetName val="Basico"/>
      <sheetName val="Solicitudes Filtradas"/>
      <sheetName val="TECHOS"/>
      <sheetName val="Recorte"/>
      <sheetName val="anual1"/>
    </sheetNames>
    <sheetDataSet>
      <sheetData sheetId="0">
        <row r="3">
          <cell r="F3" t="str">
            <v>ACTUALIZACIÓN CATASTRAL Y CARTOGRÁFICA</v>
          </cell>
        </row>
        <row r="4">
          <cell r="A4" t="str">
            <v>AGROPECUARIO</v>
          </cell>
          <cell r="B4" t="str">
            <v>ACCION SOCIAL</v>
          </cell>
        </row>
        <row r="5">
          <cell r="A5" t="str">
            <v>ACCIÓN SOCIAL</v>
          </cell>
          <cell r="B5" t="str">
            <v>AEROCIVIL</v>
          </cell>
        </row>
        <row r="6">
          <cell r="A6" t="str">
            <v>AMBIENTE, VIV. Y DLLO TERR</v>
          </cell>
          <cell r="B6" t="str">
            <v>AGENCIA LOGÍSTICA</v>
          </cell>
        </row>
        <row r="7">
          <cell r="A7" t="str">
            <v>AUDITORÍA</v>
          </cell>
          <cell r="B7" t="str">
            <v>ANH</v>
          </cell>
        </row>
        <row r="8">
          <cell r="A8" t="str">
            <v>AUDIENCIA</v>
          </cell>
          <cell r="B8" t="str">
            <v>ANTROPOLOGIA E HISTORIA</v>
          </cell>
        </row>
        <row r="9">
          <cell r="A9" t="str">
            <v>COMERCIO, IND. Y TURISMO</v>
          </cell>
          <cell r="B9" t="str">
            <v>ARCHIVO GENERAL</v>
          </cell>
        </row>
        <row r="10">
          <cell r="A10" t="str">
            <v>COMUNICACIONES</v>
          </cell>
          <cell r="B10" t="str">
            <v>ARMADA</v>
          </cell>
        </row>
        <row r="11">
          <cell r="A11" t="str">
            <v>CONGRESO</v>
          </cell>
          <cell r="B11" t="str">
            <v>ARTESANIAS DE COLOMBIA S.A.</v>
          </cell>
        </row>
        <row r="12">
          <cell r="A12" t="str">
            <v>CONTRALORÍA</v>
          </cell>
          <cell r="B12" t="str">
            <v xml:space="preserve">AUDITORIA </v>
          </cell>
        </row>
        <row r="13">
          <cell r="A13" t="str">
            <v>DANE</v>
          </cell>
          <cell r="B13" t="str">
            <v>BIBLIOTECA DE MEDELLIN</v>
          </cell>
        </row>
        <row r="14">
          <cell r="A14" t="str">
            <v>DEFENSA</v>
          </cell>
          <cell r="B14" t="str">
            <v>C.D.A.</v>
          </cell>
        </row>
        <row r="15">
          <cell r="A15" t="str">
            <v>DEFENSORÍA</v>
          </cell>
          <cell r="B15" t="str">
            <v>C.S.B.</v>
          </cell>
        </row>
        <row r="16">
          <cell r="A16" t="str">
            <v>TRANSPORTE</v>
          </cell>
          <cell r="B16" t="str">
            <v>CAMARA</v>
          </cell>
        </row>
        <row r="17">
          <cell r="B17" t="str">
            <v>CORPOURABA</v>
          </cell>
        </row>
        <row r="18">
          <cell r="B18" t="str">
            <v>CREG</v>
          </cell>
        </row>
        <row r="19">
          <cell r="B19" t="str">
            <v xml:space="preserve">DANSOCIAL </v>
          </cell>
        </row>
        <row r="20">
          <cell r="B20" t="str">
            <v>DEFENSA CIVIL</v>
          </cell>
        </row>
        <row r="21">
          <cell r="B21" t="str">
            <v>DEFENSORIA</v>
          </cell>
        </row>
        <row r="22">
          <cell r="B22" t="str">
            <v>DIR. GRAL. COMERCIO EXTERIOR</v>
          </cell>
        </row>
        <row r="23">
          <cell r="B23" t="str">
            <v>DNP</v>
          </cell>
        </row>
        <row r="24">
          <cell r="B24" t="str">
            <v>EJERCITO</v>
          </cell>
        </row>
        <row r="25">
          <cell r="B25" t="str">
            <v>ESAP</v>
          </cell>
        </row>
        <row r="26">
          <cell r="B26" t="str">
            <v>FONDO CONGRESO-PENSIONES</v>
          </cell>
        </row>
        <row r="27">
          <cell r="B27" t="str">
            <v>FONDO NAL. REGALIAS</v>
          </cell>
        </row>
        <row r="28">
          <cell r="B28" t="str">
            <v>FONFAC</v>
          </cell>
        </row>
        <row r="29">
          <cell r="B29" t="str">
            <v>FONREGISTRADURIA</v>
          </cell>
        </row>
        <row r="30">
          <cell r="B30" t="str">
            <v>FONRELACIONES</v>
          </cell>
        </row>
        <row r="31">
          <cell r="B31" t="str">
            <v>FONVIVIENDA</v>
          </cell>
        </row>
        <row r="32">
          <cell r="B32" t="str">
            <v>FUERZA AEREA</v>
          </cell>
        </row>
        <row r="33">
          <cell r="B33" t="str">
            <v>FUNPUBLICA</v>
          </cell>
        </row>
        <row r="34">
          <cell r="B34" t="str">
            <v>HOSPITAL MILITAR</v>
          </cell>
        </row>
        <row r="35">
          <cell r="B35" t="str">
            <v>ICA</v>
          </cell>
        </row>
        <row r="36">
          <cell r="B36" t="str">
            <v>ICBF</v>
          </cell>
        </row>
        <row r="37">
          <cell r="B37" t="str">
            <v>ICETEX</v>
          </cell>
        </row>
        <row r="38">
          <cell r="B38" t="str">
            <v>ICFES</v>
          </cell>
        </row>
        <row r="39">
          <cell r="B39" t="str">
            <v>IDEAM</v>
          </cell>
        </row>
        <row r="40">
          <cell r="B40" t="str">
            <v>IGAC</v>
          </cell>
        </row>
        <row r="41">
          <cell r="B41" t="str">
            <v>INCI</v>
          </cell>
        </row>
        <row r="42">
          <cell r="B42" t="str">
            <v>INCO</v>
          </cell>
        </row>
        <row r="43">
          <cell r="B43" t="str">
            <v>INCODER</v>
          </cell>
        </row>
        <row r="44">
          <cell r="B44" t="str">
            <v>INGEOMINAS</v>
          </cell>
        </row>
        <row r="45">
          <cell r="B45" t="str">
            <v>INPEC</v>
          </cell>
        </row>
        <row r="46">
          <cell r="B46" t="str">
            <v>INS</v>
          </cell>
        </row>
        <row r="47">
          <cell r="B47" t="str">
            <v>INSOR</v>
          </cell>
        </row>
        <row r="48">
          <cell r="B48" t="str">
            <v>INST. CANCEROLOGIA</v>
          </cell>
        </row>
        <row r="49">
          <cell r="B49" t="str">
            <v>INST. DEL CESAR</v>
          </cell>
        </row>
        <row r="50">
          <cell r="B50" t="str">
            <v>INSTITUTO ESTUDIOS MINPUBLICO</v>
          </cell>
        </row>
        <row r="51">
          <cell r="B51" t="str">
            <v>INVIAS</v>
          </cell>
        </row>
        <row r="52">
          <cell r="B52" t="str">
            <v>INVIMA</v>
          </cell>
        </row>
        <row r="53">
          <cell r="B53" t="str">
            <v>IPSE</v>
          </cell>
        </row>
        <row r="54">
          <cell r="B54" t="str">
            <v>ITSA</v>
          </cell>
        </row>
        <row r="55">
          <cell r="B55" t="str">
            <v>MEDICINA LEGAL</v>
          </cell>
        </row>
        <row r="56">
          <cell r="B56" t="str">
            <v>MINAGRICULTURA</v>
          </cell>
        </row>
        <row r="57">
          <cell r="B57" t="str">
            <v>MINAMBIENTE</v>
          </cell>
        </row>
        <row r="58">
          <cell r="B58" t="str">
            <v>MINCOMERCIO</v>
          </cell>
        </row>
        <row r="59">
          <cell r="B59" t="str">
            <v xml:space="preserve">MINCULTURA </v>
          </cell>
        </row>
        <row r="60">
          <cell r="B60" t="str">
            <v>MINDEFENSA</v>
          </cell>
        </row>
        <row r="61">
          <cell r="B61" t="str">
            <v>MINEDUCACION</v>
          </cell>
        </row>
        <row r="62">
          <cell r="B62" t="str">
            <v>MINHACIENDA</v>
          </cell>
        </row>
        <row r="63">
          <cell r="B63" t="str">
            <v>MININTERIOR</v>
          </cell>
        </row>
        <row r="64">
          <cell r="B64" t="str">
            <v xml:space="preserve">MINMINAS </v>
          </cell>
        </row>
        <row r="65">
          <cell r="B65" t="str">
            <v>MINPROTECCIÓN</v>
          </cell>
        </row>
        <row r="66">
          <cell r="B66" t="str">
            <v xml:space="preserve">MINPUBLICO </v>
          </cell>
        </row>
        <row r="67">
          <cell r="B67" t="str">
            <v>MINTRANSPORTE</v>
          </cell>
        </row>
        <row r="68">
          <cell r="B68" t="str">
            <v>NASA KI WE</v>
          </cell>
        </row>
        <row r="69">
          <cell r="B69" t="str">
            <v>OTRAS ENTIDADES DEL SECTOR</v>
          </cell>
        </row>
        <row r="70">
          <cell r="B70" t="str">
            <v>PARQUES NALES NATURALES</v>
          </cell>
        </row>
        <row r="71">
          <cell r="B71" t="str">
            <v>PASCUAL BRAVO</v>
          </cell>
        </row>
        <row r="72">
          <cell r="B72" t="str">
            <v>POLICIA NACIONAL (SALUD)</v>
          </cell>
        </row>
        <row r="73">
          <cell r="B73" t="str">
            <v xml:space="preserve">POLICIA NACIONAL  </v>
          </cell>
        </row>
        <row r="74">
          <cell r="B74" t="str">
            <v>PRESIDENCIA</v>
          </cell>
        </row>
        <row r="75">
          <cell r="B75" t="str">
            <v xml:space="preserve">REGISTRADURIA </v>
          </cell>
        </row>
        <row r="76">
          <cell r="B76" t="str">
            <v>SALUD - FFMM</v>
          </cell>
        </row>
        <row r="77">
          <cell r="B77" t="str">
            <v>SANATORIO AGUA DE DIOS</v>
          </cell>
        </row>
        <row r="78">
          <cell r="B78" t="str">
            <v>SENA</v>
          </cell>
        </row>
        <row r="79">
          <cell r="B79" t="str">
            <v xml:space="preserve">SENADO </v>
          </cell>
        </row>
        <row r="80">
          <cell r="B80" t="str">
            <v>SUPERBANCARIA</v>
          </cell>
        </row>
        <row r="81">
          <cell r="B81" t="str">
            <v>SUPERINDUSTRIA Y COMERCIO</v>
          </cell>
        </row>
        <row r="82">
          <cell r="B82" t="str">
            <v>SUPERFINANCIERA</v>
          </cell>
        </row>
        <row r="83">
          <cell r="B83" t="str">
            <v>SUPERNOTARIADO</v>
          </cell>
        </row>
        <row r="84">
          <cell r="B84" t="str">
            <v>SUPERSALUD</v>
          </cell>
        </row>
        <row r="85">
          <cell r="B85" t="str">
            <v>SUPERSERVIPUBLICOS</v>
          </cell>
        </row>
        <row r="86">
          <cell r="B86" t="str">
            <v>SUPERSOCIEDADES</v>
          </cell>
        </row>
        <row r="87">
          <cell r="B87" t="str">
            <v>SUPERSOLIDARIA</v>
          </cell>
        </row>
        <row r="88">
          <cell r="B88" t="str">
            <v>SUPERSUBSIDIO</v>
          </cell>
        </row>
        <row r="89">
          <cell r="B89" t="str">
            <v>TECNICO CENTRAL</v>
          </cell>
        </row>
        <row r="90">
          <cell r="B90" t="str">
            <v>UAE - DIAN</v>
          </cell>
        </row>
        <row r="91">
          <cell r="B91" t="str">
            <v>UAE AGUA POTABLE SANEAMIENTO</v>
          </cell>
        </row>
        <row r="92">
          <cell r="B92" t="str">
            <v>UNAD</v>
          </cell>
        </row>
        <row r="93">
          <cell r="B93" t="str">
            <v>UPME</v>
          </cell>
        </row>
      </sheetData>
      <sheetData sheetId="1" refreshError="1"/>
      <sheetData sheetId="2" refreshError="1"/>
      <sheetData sheetId="3" refreshError="1"/>
      <sheetData sheetId="4">
        <row r="3">
          <cell r="F3" t="str">
            <v>ACTUALIZACIÓN CATASTRAL Y CARTOGRÁFICA</v>
          </cell>
        </row>
      </sheetData>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victormunoz@presidencia.gov.co" TargetMode="External"/><Relationship Id="rId2" Type="http://schemas.openxmlformats.org/officeDocument/2006/relationships/hyperlink" Target="mailto:agalindo@mincit.gov.co" TargetMode="External"/><Relationship Id="rId1" Type="http://schemas.openxmlformats.org/officeDocument/2006/relationships/hyperlink" Target="mailto:SHidvegi@supersociedades.gov.co"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victormunoz@presidencia.gov.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T528"/>
  <sheetViews>
    <sheetView showGridLines="0" tabSelected="1" zoomScale="55" zoomScaleNormal="55" zoomScaleSheetLayoutView="20" zoomScalePageLayoutView="35" workbookViewId="0">
      <pane xSplit="4" ySplit="9" topLeftCell="E10" activePane="bottomRight" state="frozen"/>
      <selection pane="topRight" activeCell="E1" sqref="E1"/>
      <selection pane="bottomLeft" activeCell="A10" sqref="A10"/>
      <selection pane="bottomRight"/>
    </sheetView>
  </sheetViews>
  <sheetFormatPr baseColWidth="10" defaultColWidth="10.88671875" defaultRowHeight="33.85" customHeight="1"/>
  <cols>
    <col min="1" max="1" width="1.44140625" style="21" customWidth="1"/>
    <col min="2" max="2" width="26.88671875" style="24" customWidth="1"/>
    <col min="3" max="3" width="14.6640625" style="35" customWidth="1"/>
    <col min="4" max="4" width="50.6640625" style="24" customWidth="1"/>
    <col min="5" max="5" width="14.44140625" style="24" customWidth="1"/>
    <col min="6" max="6" width="17.44140625" style="24" customWidth="1"/>
    <col min="7" max="7" width="30.88671875" style="24" customWidth="1"/>
    <col min="8" max="8" width="26.6640625" style="24" customWidth="1"/>
    <col min="9" max="9" width="20.5546875" style="24" customWidth="1"/>
    <col min="10" max="10" width="22.33203125" style="24" customWidth="1"/>
    <col min="11" max="11" width="12.6640625" style="24" customWidth="1"/>
    <col min="12" max="12" width="13.5546875" style="24" customWidth="1"/>
    <col min="13" max="13" width="12.88671875" style="24" customWidth="1"/>
    <col min="14" max="14" width="30.88671875" style="24" customWidth="1"/>
    <col min="15" max="15" width="76.5546875" style="24" customWidth="1"/>
    <col min="16" max="16" width="16.33203125" style="24" customWidth="1"/>
    <col min="17" max="25" width="12.44140625" style="24" customWidth="1"/>
    <col min="26" max="31" width="16.6640625" style="36" customWidth="1"/>
    <col min="32" max="32" width="17.5546875" style="36" customWidth="1"/>
    <col min="33" max="56" width="18.6640625" style="24" customWidth="1"/>
    <col min="57" max="57" width="17.44140625" style="24" bestFit="1" customWidth="1"/>
    <col min="58" max="58" width="16.33203125" style="24" bestFit="1" customWidth="1"/>
    <col min="59" max="59" width="19" style="24" customWidth="1"/>
    <col min="60" max="60" width="14.109375" style="24" customWidth="1"/>
    <col min="61" max="61" width="15.33203125" style="24" customWidth="1"/>
    <col min="62" max="62" width="14.109375" style="24" customWidth="1"/>
    <col min="63" max="63" width="9.88671875" style="24" customWidth="1"/>
    <col min="64" max="65" width="15.33203125" style="24" customWidth="1"/>
    <col min="66" max="66" width="19" style="24" customWidth="1"/>
    <col min="67" max="67" width="14.109375" style="24" customWidth="1"/>
    <col min="68" max="68" width="15.33203125" style="24" customWidth="1"/>
    <col min="69" max="69" width="14.109375" style="24" customWidth="1"/>
    <col min="70" max="70" width="9.88671875" style="24" customWidth="1"/>
    <col min="71" max="72" width="15.33203125" style="24" customWidth="1"/>
    <col min="73" max="16384" width="10.88671875" style="26"/>
  </cols>
  <sheetData>
    <row r="1" spans="2:72" ht="9.1" customHeight="1" thickBot="1">
      <c r="B1" s="21"/>
      <c r="C1" s="22"/>
      <c r="D1" s="21"/>
      <c r="E1" s="21"/>
      <c r="F1" s="21"/>
      <c r="G1" s="21"/>
      <c r="H1" s="21"/>
      <c r="I1" s="21"/>
      <c r="J1" s="21"/>
      <c r="K1" s="21"/>
      <c r="L1" s="21"/>
      <c r="M1" s="21"/>
      <c r="N1" s="21"/>
      <c r="O1" s="21"/>
      <c r="P1" s="21"/>
      <c r="Q1" s="21"/>
      <c r="R1" s="21"/>
      <c r="S1" s="21"/>
      <c r="T1" s="21"/>
      <c r="U1" s="21"/>
      <c r="V1" s="21"/>
      <c r="W1" s="21"/>
      <c r="X1" s="21"/>
      <c r="Y1" s="21"/>
      <c r="Z1" s="23"/>
      <c r="AA1" s="23"/>
      <c r="AB1" s="23"/>
      <c r="AC1" s="23"/>
      <c r="AD1" s="23"/>
      <c r="AE1" s="23"/>
      <c r="AF1" s="23"/>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row>
    <row r="2" spans="2:72" ht="53.25" customHeight="1" thickBot="1">
      <c r="B2" s="56"/>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row>
    <row r="3" spans="2:72" ht="21" customHeight="1">
      <c r="B3" s="162" t="s">
        <v>76</v>
      </c>
      <c r="C3" s="163" t="s">
        <v>1253</v>
      </c>
      <c r="D3" s="164"/>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row>
    <row r="4" spans="2:72" ht="21" customHeight="1">
      <c r="B4" s="73" t="s">
        <v>77</v>
      </c>
      <c r="C4" s="74"/>
      <c r="D4" s="74"/>
      <c r="E4" s="156"/>
      <c r="F4" s="157">
        <v>4023</v>
      </c>
      <c r="G4" s="167" t="s">
        <v>79</v>
      </c>
      <c r="H4" s="168"/>
      <c r="I4" s="154"/>
      <c r="J4" s="478">
        <v>44238</v>
      </c>
      <c r="K4" s="167" t="s">
        <v>80</v>
      </c>
      <c r="L4" s="168"/>
      <c r="M4" s="168"/>
      <c r="N4" s="154"/>
      <c r="O4" s="155"/>
      <c r="P4" s="155"/>
      <c r="Q4" s="155"/>
      <c r="R4" s="151"/>
      <c r="S4" s="158" t="s">
        <v>81</v>
      </c>
      <c r="T4" s="158"/>
      <c r="U4" s="158"/>
      <c r="V4" s="158"/>
      <c r="W4" s="240" t="s">
        <v>265</v>
      </c>
      <c r="X4" s="240"/>
      <c r="Y4" s="240"/>
      <c r="Z4" s="240"/>
      <c r="AA4" s="240"/>
      <c r="AB4" s="55"/>
      <c r="AC4" s="55"/>
      <c r="AD4" s="55"/>
      <c r="AE4" s="55"/>
      <c r="AF4" s="159"/>
      <c r="AG4" s="161" t="s">
        <v>82</v>
      </c>
      <c r="AH4" s="158" t="s">
        <v>589</v>
      </c>
      <c r="AI4" s="160"/>
      <c r="AJ4" s="160"/>
      <c r="AK4" s="160"/>
      <c r="AL4" s="160"/>
      <c r="AM4" s="160"/>
      <c r="AN4" s="160"/>
      <c r="AO4" s="160"/>
      <c r="AP4" s="160"/>
      <c r="AQ4" s="160"/>
      <c r="AR4" s="160"/>
      <c r="AS4" s="160"/>
      <c r="AT4" s="160"/>
      <c r="AU4" s="160"/>
      <c r="AV4" s="160"/>
      <c r="AW4" s="160"/>
      <c r="AX4" s="160"/>
      <c r="AY4" s="160"/>
      <c r="AZ4" s="160"/>
      <c r="BA4" s="160"/>
      <c r="BB4" s="160"/>
      <c r="BC4" s="160"/>
      <c r="BD4" s="160"/>
      <c r="BE4" s="55"/>
      <c r="BF4" s="55"/>
      <c r="BG4" s="55"/>
      <c r="BH4" s="55"/>
      <c r="BI4" s="55"/>
      <c r="BJ4" s="55"/>
      <c r="BK4" s="55"/>
      <c r="BL4" s="55"/>
      <c r="BM4" s="55"/>
      <c r="BN4" s="55"/>
      <c r="BO4" s="55"/>
      <c r="BP4" s="55"/>
      <c r="BQ4" s="55"/>
      <c r="BR4" s="55"/>
      <c r="BS4" s="55"/>
      <c r="BT4" s="55"/>
    </row>
    <row r="5" spans="2:72" ht="21" customHeight="1" thickBot="1">
      <c r="B5" s="165" t="s">
        <v>78</v>
      </c>
      <c r="C5" s="166" t="s">
        <v>588</v>
      </c>
      <c r="D5" s="166"/>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row>
    <row r="6" spans="2:72" ht="33.85" customHeight="1" thickBot="1">
      <c r="B6" s="50"/>
      <c r="C6" s="51"/>
      <c r="D6" s="51"/>
      <c r="E6" s="51"/>
      <c r="F6" s="51"/>
      <c r="G6" s="51"/>
      <c r="H6" s="51"/>
      <c r="I6" s="51"/>
      <c r="J6" s="51"/>
      <c r="K6" s="51"/>
      <c r="L6" s="51"/>
      <c r="M6" s="51"/>
      <c r="N6" s="51"/>
      <c r="O6" s="51"/>
      <c r="P6" s="51"/>
      <c r="Q6" s="53"/>
      <c r="R6" s="53" t="s">
        <v>4</v>
      </c>
      <c r="S6" s="51"/>
      <c r="T6" s="51"/>
      <c r="U6" s="51"/>
      <c r="V6" s="51"/>
      <c r="W6" s="51"/>
      <c r="X6" s="51"/>
      <c r="Y6" s="51"/>
      <c r="Z6" s="51"/>
      <c r="AA6" s="51"/>
      <c r="AB6" s="51"/>
      <c r="AC6" s="51"/>
      <c r="AD6" s="51"/>
      <c r="AE6" s="51"/>
      <c r="AF6" s="51"/>
      <c r="AG6" s="213"/>
      <c r="AH6" s="51"/>
      <c r="AI6" s="51"/>
      <c r="AJ6" s="51"/>
      <c r="AK6" s="51"/>
      <c r="AL6" s="51"/>
      <c r="AM6" s="51"/>
      <c r="AN6" s="51"/>
      <c r="AO6" s="51"/>
      <c r="AP6" s="51"/>
      <c r="AQ6" s="51"/>
      <c r="AR6" s="51"/>
      <c r="AS6" s="51"/>
      <c r="AT6" s="51"/>
      <c r="AU6" s="51"/>
      <c r="AV6" s="51"/>
      <c r="AW6" s="51"/>
      <c r="AX6" s="51"/>
      <c r="AY6" s="51"/>
      <c r="AZ6" s="51"/>
      <c r="BA6" s="51"/>
      <c r="BB6" s="51"/>
      <c r="BC6" s="51"/>
      <c r="BD6" s="51"/>
      <c r="BE6" s="51"/>
      <c r="BF6" s="52"/>
      <c r="BG6" s="53"/>
      <c r="BH6" s="53"/>
      <c r="BI6" s="53"/>
      <c r="BJ6" s="53"/>
      <c r="BK6" s="53"/>
      <c r="BL6" s="53" t="s">
        <v>5</v>
      </c>
      <c r="BM6" s="53"/>
      <c r="BN6" s="53"/>
      <c r="BO6" s="53"/>
      <c r="BP6" s="53"/>
      <c r="BQ6" s="53"/>
      <c r="BR6" s="53"/>
      <c r="BS6" s="53"/>
      <c r="BT6" s="53"/>
    </row>
    <row r="7" spans="2:72" ht="39.799999999999997" customHeight="1">
      <c r="B7" s="374" t="s">
        <v>102</v>
      </c>
      <c r="C7" s="376" t="s">
        <v>83</v>
      </c>
      <c r="D7" s="380" t="s">
        <v>84</v>
      </c>
      <c r="E7" s="376" t="s">
        <v>85</v>
      </c>
      <c r="F7" s="371" t="s">
        <v>221</v>
      </c>
      <c r="G7" s="79" t="s">
        <v>220</v>
      </c>
      <c r="H7" s="79"/>
      <c r="I7" s="79"/>
      <c r="J7" s="79"/>
      <c r="K7" s="79" t="s">
        <v>86</v>
      </c>
      <c r="L7" s="79"/>
      <c r="M7" s="79" t="s">
        <v>87</v>
      </c>
      <c r="N7" s="79"/>
      <c r="O7" s="79"/>
      <c r="P7" s="79"/>
      <c r="Q7" s="79"/>
      <c r="R7" s="79"/>
      <c r="S7" s="79"/>
      <c r="T7" s="79"/>
      <c r="U7" s="79"/>
      <c r="V7" s="79"/>
      <c r="W7" s="79"/>
      <c r="X7" s="79"/>
      <c r="Y7" s="79"/>
      <c r="Z7" s="212" t="s">
        <v>88</v>
      </c>
      <c r="AA7" s="80"/>
      <c r="AB7" s="80"/>
      <c r="AC7" s="80"/>
      <c r="AD7" s="80"/>
      <c r="AE7" s="80"/>
      <c r="AF7" s="80"/>
      <c r="AG7" s="215" t="s">
        <v>222</v>
      </c>
      <c r="AH7" s="205"/>
      <c r="AI7" s="205"/>
      <c r="AJ7" s="205"/>
      <c r="AK7" s="205"/>
      <c r="AL7" s="205"/>
      <c r="AM7" s="205"/>
      <c r="AN7" s="205"/>
      <c r="AO7" s="205"/>
      <c r="AP7" s="205"/>
      <c r="AQ7" s="205"/>
      <c r="AR7" s="205"/>
      <c r="AS7" s="205"/>
      <c r="AT7" s="205"/>
      <c r="AU7" s="205"/>
      <c r="AV7" s="205"/>
      <c r="AW7" s="205"/>
      <c r="AX7" s="205"/>
      <c r="AY7" s="205"/>
      <c r="AZ7" s="205"/>
      <c r="BA7" s="205"/>
      <c r="BB7" s="205"/>
      <c r="BC7" s="205"/>
      <c r="BD7" s="205"/>
      <c r="BE7" s="206"/>
      <c r="BF7" s="401" t="s">
        <v>84</v>
      </c>
      <c r="BG7" s="214" t="s">
        <v>290</v>
      </c>
      <c r="BH7" s="204"/>
      <c r="BI7" s="204"/>
      <c r="BJ7" s="204"/>
      <c r="BK7" s="214"/>
      <c r="BL7" s="214"/>
      <c r="BM7" s="214"/>
      <c r="BN7" s="214" t="s">
        <v>291</v>
      </c>
      <c r="BO7" s="204"/>
      <c r="BP7" s="204"/>
      <c r="BQ7" s="204"/>
      <c r="BR7" s="214"/>
      <c r="BS7" s="214"/>
      <c r="BT7" s="214"/>
    </row>
    <row r="8" spans="2:72" ht="56.2" customHeight="1">
      <c r="B8" s="375"/>
      <c r="C8" s="377"/>
      <c r="D8" s="363"/>
      <c r="E8" s="377"/>
      <c r="F8" s="372"/>
      <c r="G8" s="363" t="s">
        <v>1</v>
      </c>
      <c r="H8" s="358" t="s">
        <v>9</v>
      </c>
      <c r="I8" s="358" t="s">
        <v>214</v>
      </c>
      <c r="J8" s="358" t="s">
        <v>69</v>
      </c>
      <c r="K8" s="358" t="s">
        <v>10</v>
      </c>
      <c r="L8" s="358" t="s">
        <v>11</v>
      </c>
      <c r="M8" s="363" t="s">
        <v>2</v>
      </c>
      <c r="N8" s="363" t="s">
        <v>3</v>
      </c>
      <c r="O8" s="358" t="s">
        <v>0</v>
      </c>
      <c r="P8" s="358" t="s">
        <v>226</v>
      </c>
      <c r="Q8" s="207" t="s">
        <v>70</v>
      </c>
      <c r="R8" s="207"/>
      <c r="S8" s="396" t="s">
        <v>277</v>
      </c>
      <c r="T8" s="396" t="s">
        <v>278</v>
      </c>
      <c r="U8" s="396" t="s">
        <v>279</v>
      </c>
      <c r="V8" s="396" t="s">
        <v>280</v>
      </c>
      <c r="W8" s="396" t="s">
        <v>281</v>
      </c>
      <c r="X8" s="396" t="s">
        <v>282</v>
      </c>
      <c r="Y8" s="396" t="s">
        <v>225</v>
      </c>
      <c r="Z8" s="391" t="s">
        <v>283</v>
      </c>
      <c r="AA8" s="391" t="s">
        <v>284</v>
      </c>
      <c r="AB8" s="391" t="s">
        <v>285</v>
      </c>
      <c r="AC8" s="391" t="s">
        <v>286</v>
      </c>
      <c r="AD8" s="391" t="s">
        <v>287</v>
      </c>
      <c r="AE8" s="391" t="s">
        <v>288</v>
      </c>
      <c r="AF8" s="395" t="s">
        <v>7</v>
      </c>
      <c r="AG8" s="392">
        <v>2021</v>
      </c>
      <c r="AH8" s="393"/>
      <c r="AI8" s="393"/>
      <c r="AJ8" s="394"/>
      <c r="AK8" s="208">
        <v>2022</v>
      </c>
      <c r="AL8" s="78"/>
      <c r="AM8" s="78"/>
      <c r="AN8" s="78"/>
      <c r="AO8" s="208">
        <v>2023</v>
      </c>
      <c r="AP8" s="78"/>
      <c r="AQ8" s="78"/>
      <c r="AR8" s="78"/>
      <c r="AS8" s="208">
        <v>2024</v>
      </c>
      <c r="AT8" s="78"/>
      <c r="AU8" s="78"/>
      <c r="AV8" s="78"/>
      <c r="AW8" s="208">
        <v>2025</v>
      </c>
      <c r="AX8" s="78"/>
      <c r="AY8" s="78"/>
      <c r="AZ8" s="78"/>
      <c r="BA8" s="208">
        <v>2026</v>
      </c>
      <c r="BB8" s="78"/>
      <c r="BC8" s="78"/>
      <c r="BD8" s="209"/>
      <c r="BE8" s="404" t="s">
        <v>7</v>
      </c>
      <c r="BF8" s="402"/>
      <c r="BG8" s="210" t="s">
        <v>16</v>
      </c>
      <c r="BH8" s="210"/>
      <c r="BI8" s="210"/>
      <c r="BJ8" s="210" t="s">
        <v>215</v>
      </c>
      <c r="BK8" s="210"/>
      <c r="BL8" s="397" t="s">
        <v>235</v>
      </c>
      <c r="BM8" s="397" t="s">
        <v>236</v>
      </c>
      <c r="BN8" s="210" t="s">
        <v>16</v>
      </c>
      <c r="BO8" s="210"/>
      <c r="BP8" s="210"/>
      <c r="BQ8" s="210" t="s">
        <v>215</v>
      </c>
      <c r="BR8" s="210"/>
      <c r="BS8" s="397" t="s">
        <v>235</v>
      </c>
      <c r="BT8" s="397" t="s">
        <v>236</v>
      </c>
    </row>
    <row r="9" spans="2:72" ht="26.3">
      <c r="B9" s="375"/>
      <c r="C9" s="377"/>
      <c r="D9" s="363"/>
      <c r="E9" s="377"/>
      <c r="F9" s="373"/>
      <c r="G9" s="363"/>
      <c r="H9" s="358"/>
      <c r="I9" s="358"/>
      <c r="J9" s="358"/>
      <c r="K9" s="358"/>
      <c r="L9" s="358"/>
      <c r="M9" s="363"/>
      <c r="N9" s="363"/>
      <c r="O9" s="358"/>
      <c r="P9" s="358"/>
      <c r="Q9" s="211" t="s">
        <v>93</v>
      </c>
      <c r="R9" s="211" t="s">
        <v>92</v>
      </c>
      <c r="S9" s="396"/>
      <c r="T9" s="396"/>
      <c r="U9" s="396"/>
      <c r="V9" s="396"/>
      <c r="W9" s="396"/>
      <c r="X9" s="396"/>
      <c r="Y9" s="396"/>
      <c r="Z9" s="391"/>
      <c r="AA9" s="391"/>
      <c r="AB9" s="391"/>
      <c r="AC9" s="391"/>
      <c r="AD9" s="391"/>
      <c r="AE9" s="391"/>
      <c r="AF9" s="395"/>
      <c r="AG9" s="247" t="s">
        <v>153</v>
      </c>
      <c r="AH9" s="247" t="s">
        <v>154</v>
      </c>
      <c r="AI9" s="247" t="s">
        <v>155</v>
      </c>
      <c r="AJ9" s="247" t="s">
        <v>156</v>
      </c>
      <c r="AK9" s="247" t="s">
        <v>153</v>
      </c>
      <c r="AL9" s="247" t="s">
        <v>154</v>
      </c>
      <c r="AM9" s="247" t="s">
        <v>155</v>
      </c>
      <c r="AN9" s="247" t="s">
        <v>156</v>
      </c>
      <c r="AO9" s="247" t="s">
        <v>153</v>
      </c>
      <c r="AP9" s="247" t="s">
        <v>154</v>
      </c>
      <c r="AQ9" s="247" t="s">
        <v>155</v>
      </c>
      <c r="AR9" s="247" t="s">
        <v>156</v>
      </c>
      <c r="AS9" s="211" t="s">
        <v>153</v>
      </c>
      <c r="AT9" s="211" t="s">
        <v>154</v>
      </c>
      <c r="AU9" s="211" t="s">
        <v>155</v>
      </c>
      <c r="AV9" s="211" t="s">
        <v>156</v>
      </c>
      <c r="AW9" s="247" t="s">
        <v>153</v>
      </c>
      <c r="AX9" s="247" t="s">
        <v>154</v>
      </c>
      <c r="AY9" s="247" t="s">
        <v>155</v>
      </c>
      <c r="AZ9" s="247" t="s">
        <v>156</v>
      </c>
      <c r="BA9" s="211" t="s">
        <v>153</v>
      </c>
      <c r="BB9" s="211" t="s">
        <v>154</v>
      </c>
      <c r="BC9" s="211" t="s">
        <v>155</v>
      </c>
      <c r="BD9" s="211" t="s">
        <v>156</v>
      </c>
      <c r="BE9" s="405"/>
      <c r="BF9" s="403"/>
      <c r="BG9" s="203" t="s">
        <v>8</v>
      </c>
      <c r="BH9" s="203" t="s">
        <v>232</v>
      </c>
      <c r="BI9" s="203" t="s">
        <v>233</v>
      </c>
      <c r="BJ9" s="234" t="s">
        <v>234</v>
      </c>
      <c r="BK9" s="203" t="s">
        <v>12</v>
      </c>
      <c r="BL9" s="398"/>
      <c r="BM9" s="398"/>
      <c r="BN9" s="234" t="s">
        <v>8</v>
      </c>
      <c r="BO9" s="234" t="s">
        <v>232</v>
      </c>
      <c r="BP9" s="234" t="s">
        <v>233</v>
      </c>
      <c r="BQ9" s="234" t="s">
        <v>234</v>
      </c>
      <c r="BR9" s="234" t="s">
        <v>12</v>
      </c>
      <c r="BS9" s="398"/>
      <c r="BT9" s="398"/>
    </row>
    <row r="10" spans="2:72" ht="189.1" customHeight="1">
      <c r="B10" s="361" t="s">
        <v>292</v>
      </c>
      <c r="C10" s="359">
        <v>0.2</v>
      </c>
      <c r="D10" s="302" t="s">
        <v>721</v>
      </c>
      <c r="E10" s="263">
        <v>0.02</v>
      </c>
      <c r="F10" s="39" t="s">
        <v>700</v>
      </c>
      <c r="G10" s="309" t="s">
        <v>305</v>
      </c>
      <c r="H10" s="309" t="s">
        <v>326</v>
      </c>
      <c r="I10" s="309" t="s">
        <v>327</v>
      </c>
      <c r="J10" s="309" t="s">
        <v>328</v>
      </c>
      <c r="K10" s="311">
        <v>44238</v>
      </c>
      <c r="L10" s="311">
        <v>46022</v>
      </c>
      <c r="M10" s="306" t="s">
        <v>18</v>
      </c>
      <c r="N10" s="306" t="s">
        <v>1102</v>
      </c>
      <c r="O10" s="306" t="s">
        <v>984</v>
      </c>
      <c r="P10" s="253" t="s">
        <v>230</v>
      </c>
      <c r="Q10" s="69">
        <v>0</v>
      </c>
      <c r="R10" s="40">
        <v>2021</v>
      </c>
      <c r="S10" s="69">
        <v>0.2</v>
      </c>
      <c r="T10" s="69">
        <v>0.4</v>
      </c>
      <c r="U10" s="69">
        <v>0.6</v>
      </c>
      <c r="V10" s="69">
        <v>0.8</v>
      </c>
      <c r="W10" s="69">
        <v>1</v>
      </c>
      <c r="X10" s="69"/>
      <c r="Y10" s="69">
        <v>1</v>
      </c>
      <c r="Z10" s="265">
        <v>1651.33</v>
      </c>
      <c r="AA10" s="265">
        <v>1651.33</v>
      </c>
      <c r="AB10" s="265">
        <v>1651.33</v>
      </c>
      <c r="AC10" s="265">
        <v>1651.33</v>
      </c>
      <c r="AD10" s="265">
        <v>1651.33</v>
      </c>
      <c r="AE10" s="216"/>
      <c r="AF10" s="265">
        <f>IF(SUM(Z10:AE10)=0,"",SUM(Z10:AE10))</f>
        <v>8256.65</v>
      </c>
      <c r="AG10" s="264">
        <v>1651.33</v>
      </c>
      <c r="AH10" s="40" t="s">
        <v>239</v>
      </c>
      <c r="AI10" s="217"/>
      <c r="AJ10" s="40"/>
      <c r="AK10" s="264">
        <v>1651.33</v>
      </c>
      <c r="AL10" s="40" t="s">
        <v>239</v>
      </c>
      <c r="AM10" s="217"/>
      <c r="AN10" s="40"/>
      <c r="AO10" s="264">
        <v>1651.33</v>
      </c>
      <c r="AP10" s="40" t="s">
        <v>239</v>
      </c>
      <c r="AQ10" s="217"/>
      <c r="AR10" s="40"/>
      <c r="AS10" s="264">
        <v>1651.33</v>
      </c>
      <c r="AT10" s="40" t="s">
        <v>239</v>
      </c>
      <c r="AU10" s="217"/>
      <c r="AV10" s="40"/>
      <c r="AW10" s="264">
        <v>1651.33</v>
      </c>
      <c r="AX10" s="40" t="s">
        <v>239</v>
      </c>
      <c r="AY10" s="217"/>
      <c r="AZ10" s="40"/>
      <c r="BA10" s="217"/>
      <c r="BB10" s="40"/>
      <c r="BC10" s="217"/>
      <c r="BD10" s="40"/>
      <c r="BE10" s="266">
        <f t="shared" ref="BE10:BE77" si="0">IF(SUM(AG10,AI10,AK10,AM10,AO10,AQ10,AS10,AU10,AW10,AY10,BA10,BC10)=0,"",SUM(AG10,AI10,AK10,AM10,AO10,AQ10,AS10,AU10,AW10,AY10,BA10,BC10))</f>
        <v>8256.65</v>
      </c>
      <c r="BF10" s="255" t="s">
        <v>844</v>
      </c>
      <c r="BG10" s="256"/>
      <c r="BH10" s="69" t="str">
        <f>IF(BG10="","",IF(IF(OR(P10=Desplegables!$B$5,P10=Desplegables!$B$6,),(Q10-BG10)/(Q10-S10),BG10/S10)&lt;0,0%,IF(IF(OR(P10=Desplegables!$B$5,P10=Desplegables!$B$6,),(Q10-BG10)/(Q10-S10),BG10/S10)&gt;1,100%,IF(OR(P10=Desplegables!$B$5,P10=Desplegables!$B$6,),(Q10-BG10)/(Q10-S10),BG10/S10))))</f>
        <v/>
      </c>
      <c r="BI10" s="69" t="str">
        <f>IF(BG10="","",IF(IF(OR(P10=Desplegables!$B$5,P10=Desplegables!$B$6,),(Q10-BG10)/(Q10-Y10),BG10/Y10)&lt;0,0%,IF(IF(OR(P10=Desplegables!$B$5,P10=Desplegables!$B$6,),(Q10-BG10)/(Q10-Y10),BG10/Y10)&gt;1,100%,IF(OR(P10=Desplegables!$B$5,P10=Desplegables!$B$6,),(Q10-BG10)/(Q10-Y10),BG10/Y10))))</f>
        <v/>
      </c>
      <c r="BJ10" s="217"/>
      <c r="BK10" s="69" t="str">
        <f>IF(BJ10="","",IF(BJ10/SUM(AG10,AI10)&gt;1,100%,BJ10/SUM(AG10,AI10)))</f>
        <v/>
      </c>
      <c r="BL10" s="252">
        <f>IFERROR((SUMPRODUCT($E$10:$E$150,BH10:BH150)*100%)/SUM($E$10:$E$150),"")</f>
        <v>0</v>
      </c>
      <c r="BM10" s="252">
        <f>IFERROR((SUMPRODUCT($E$10:$E$150,BI10:BI150)*100%)/SUM($E$10:$E$150),"")</f>
        <v>0</v>
      </c>
      <c r="BN10" s="256"/>
      <c r="BO10" s="69" t="str">
        <f>IF(BN10="","",IF(IF(OR(P10=Desplegables!$B$5,P10=Desplegables!$B$6,),(Q10-BN10)/(Q10-S10),BN10/S10)&lt;0,0%,IF(IF(OR(P10=Desplegables!$B$5,P10=Desplegables!$B$6,),(Q10-BN10)/(Q10-S10),BN10/S10)&gt;1,100%,IF(OR(P10=Desplegables!$B$5,P10=Desplegables!$B$6,),(Q10-BN10)/(Q10-S10),BN10/S10))))</f>
        <v/>
      </c>
      <c r="BP10" s="69" t="str">
        <f>IF(BN10="","",IF(IF(OR(P10=Desplegables!$B$5,P10=Desplegables!$B$6,),(Q10-BN10)/(Q10-Y10),BN10/Y10)&lt;0,0%,IF(IF(OR(P10=Desplegables!$B$5,P10=Desplegables!$B$6,),(Q10-BN10)/(Q10-Y10),BN10/Y10)&gt;1,100%,IF(OR(P10=Desplegables!$B$5,P10=Desplegables!$B$6,),(Q10-BN10)/(Q10-Y10),BN10/Y10))))</f>
        <v/>
      </c>
      <c r="BQ10" s="217"/>
      <c r="BR10" s="69" t="str">
        <f>IF(SUM(BJ10,BQ10)=0,"",IF(SUM(BJ10,BQ10)/SUM(AG10,AI10)&gt;1,100%,SUM(BJ10,BQ10)/SUM(AG10,AI10)))</f>
        <v/>
      </c>
      <c r="BS10" s="252">
        <f>IFERROR((SUMPRODUCT($E$10:$E$150,BO10:BO150)*100%)/SUM($E$10:$E$150),"")</f>
        <v>0</v>
      </c>
      <c r="BT10" s="252">
        <f>IFERROR((SUMPRODUCT($E$10:$E$150,BP10:BP150)*100%)/SUM($E$10:$E$150),"")</f>
        <v>0</v>
      </c>
    </row>
    <row r="11" spans="2:72" ht="174.7" customHeight="1">
      <c r="B11" s="362"/>
      <c r="C11" s="360"/>
      <c r="D11" s="302" t="s">
        <v>722</v>
      </c>
      <c r="E11" s="263">
        <v>0.02</v>
      </c>
      <c r="F11" s="39" t="s">
        <v>700</v>
      </c>
      <c r="G11" s="309" t="s">
        <v>381</v>
      </c>
      <c r="H11" s="309" t="s">
        <v>412</v>
      </c>
      <c r="I11" s="309" t="s">
        <v>413</v>
      </c>
      <c r="J11" s="309" t="s">
        <v>414</v>
      </c>
      <c r="K11" s="311">
        <v>44238</v>
      </c>
      <c r="L11" s="311">
        <v>44561</v>
      </c>
      <c r="M11" s="306" t="s">
        <v>18</v>
      </c>
      <c r="N11" s="306" t="s">
        <v>1103</v>
      </c>
      <c r="O11" s="306" t="s">
        <v>985</v>
      </c>
      <c r="P11" s="253" t="s">
        <v>230</v>
      </c>
      <c r="Q11" s="69">
        <v>0</v>
      </c>
      <c r="R11" s="40">
        <v>2021</v>
      </c>
      <c r="S11" s="69">
        <v>1</v>
      </c>
      <c r="T11" s="69"/>
      <c r="U11" s="69"/>
      <c r="V11" s="69"/>
      <c r="W11" s="69"/>
      <c r="X11" s="69"/>
      <c r="Y11" s="69">
        <v>1</v>
      </c>
      <c r="Z11" s="216"/>
      <c r="AA11" s="216"/>
      <c r="AB11" s="216"/>
      <c r="AC11" s="216"/>
      <c r="AD11" s="216"/>
      <c r="AE11" s="216"/>
      <c r="AF11" s="265" t="str">
        <f t="shared" ref="AF11:AF78" si="1">IF(SUM(Z11:AE11)=0,"",SUM(Z11:AE11))</f>
        <v/>
      </c>
      <c r="AG11" s="217"/>
      <c r="AH11" s="40" t="s">
        <v>240</v>
      </c>
      <c r="AI11" s="217"/>
      <c r="AJ11" s="40"/>
      <c r="AK11" s="217"/>
      <c r="AL11" s="40"/>
      <c r="AM11" s="217"/>
      <c r="AN11" s="40"/>
      <c r="AO11" s="217"/>
      <c r="AP11" s="40"/>
      <c r="AQ11" s="217"/>
      <c r="AR11" s="40"/>
      <c r="AS11" s="217"/>
      <c r="AT11" s="40"/>
      <c r="AU11" s="217"/>
      <c r="AV11" s="40"/>
      <c r="AW11" s="217"/>
      <c r="AX11" s="40"/>
      <c r="AY11" s="217"/>
      <c r="AZ11" s="40"/>
      <c r="BA11" s="217"/>
      <c r="BB11" s="40"/>
      <c r="BC11" s="217"/>
      <c r="BD11" s="40"/>
      <c r="BE11" s="266" t="str">
        <f t="shared" si="0"/>
        <v/>
      </c>
      <c r="BF11" s="255" t="s">
        <v>845</v>
      </c>
      <c r="BG11" s="256"/>
      <c r="BH11" s="69"/>
      <c r="BI11" s="69"/>
      <c r="BJ11" s="217"/>
      <c r="BK11" s="69"/>
      <c r="BL11" s="252"/>
      <c r="BM11" s="252"/>
      <c r="BN11" s="256"/>
      <c r="BO11" s="69"/>
      <c r="BP11" s="69"/>
      <c r="BQ11" s="217"/>
      <c r="BR11" s="69"/>
      <c r="BS11" s="252"/>
      <c r="BT11" s="252"/>
    </row>
    <row r="12" spans="2:72" ht="146.19999999999999" customHeight="1">
      <c r="B12" s="362"/>
      <c r="C12" s="360"/>
      <c r="D12" s="302" t="s">
        <v>723</v>
      </c>
      <c r="E12" s="263">
        <v>0.02</v>
      </c>
      <c r="F12" s="39" t="s">
        <v>700</v>
      </c>
      <c r="G12" s="309" t="s">
        <v>369</v>
      </c>
      <c r="H12" s="309" t="s">
        <v>370</v>
      </c>
      <c r="I12" s="309" t="s">
        <v>371</v>
      </c>
      <c r="J12" s="309" t="s">
        <v>372</v>
      </c>
      <c r="K12" s="311">
        <v>44238</v>
      </c>
      <c r="L12" s="311">
        <v>44926</v>
      </c>
      <c r="M12" s="306" t="s">
        <v>18</v>
      </c>
      <c r="N12" s="306" t="s">
        <v>1104</v>
      </c>
      <c r="O12" s="306" t="s">
        <v>986</v>
      </c>
      <c r="P12" s="253" t="s">
        <v>230</v>
      </c>
      <c r="Q12" s="69">
        <v>0</v>
      </c>
      <c r="R12" s="40">
        <v>2021</v>
      </c>
      <c r="S12" s="69">
        <v>0.7</v>
      </c>
      <c r="T12" s="69">
        <v>1</v>
      </c>
      <c r="U12" s="69"/>
      <c r="V12" s="69"/>
      <c r="W12" s="69"/>
      <c r="X12" s="69"/>
      <c r="Y12" s="69">
        <v>1</v>
      </c>
      <c r="Z12" s="265">
        <v>674.21</v>
      </c>
      <c r="AA12" s="265">
        <v>674.21</v>
      </c>
      <c r="AB12" s="216"/>
      <c r="AC12" s="216"/>
      <c r="AD12" s="216"/>
      <c r="AE12" s="216"/>
      <c r="AF12" s="265">
        <f t="shared" si="1"/>
        <v>1348.42</v>
      </c>
      <c r="AG12" s="264">
        <v>674.21</v>
      </c>
      <c r="AH12" s="40" t="s">
        <v>239</v>
      </c>
      <c r="AI12" s="217"/>
      <c r="AJ12" s="40"/>
      <c r="AK12" s="264">
        <v>674.21</v>
      </c>
      <c r="AL12" s="40" t="s">
        <v>239</v>
      </c>
      <c r="AM12" s="217"/>
      <c r="AN12" s="40"/>
      <c r="AO12" s="217"/>
      <c r="AP12" s="40"/>
      <c r="AQ12" s="217"/>
      <c r="AR12" s="40"/>
      <c r="AS12" s="217"/>
      <c r="AT12" s="40"/>
      <c r="AU12" s="217"/>
      <c r="AV12" s="40"/>
      <c r="AW12" s="217"/>
      <c r="AX12" s="40"/>
      <c r="AY12" s="217"/>
      <c r="AZ12" s="40"/>
      <c r="BA12" s="217"/>
      <c r="BB12" s="40"/>
      <c r="BC12" s="217"/>
      <c r="BD12" s="40"/>
      <c r="BE12" s="266">
        <f t="shared" si="0"/>
        <v>1348.42</v>
      </c>
      <c r="BF12" s="255" t="s">
        <v>846</v>
      </c>
      <c r="BG12" s="256"/>
      <c r="BH12" s="69"/>
      <c r="BI12" s="69"/>
      <c r="BJ12" s="217"/>
      <c r="BK12" s="69"/>
      <c r="BL12" s="252"/>
      <c r="BM12" s="252"/>
      <c r="BN12" s="256"/>
      <c r="BO12" s="69"/>
      <c r="BP12" s="69"/>
      <c r="BQ12" s="217"/>
      <c r="BR12" s="69"/>
      <c r="BS12" s="252"/>
      <c r="BT12" s="252"/>
    </row>
    <row r="13" spans="2:72" ht="146.19999999999999" customHeight="1">
      <c r="B13" s="362"/>
      <c r="C13" s="360"/>
      <c r="D13" s="302" t="s">
        <v>724</v>
      </c>
      <c r="E13" s="263">
        <v>0.02</v>
      </c>
      <c r="F13" s="39" t="s">
        <v>700</v>
      </c>
      <c r="G13" s="309" t="s">
        <v>415</v>
      </c>
      <c r="H13" s="309" t="s">
        <v>428</v>
      </c>
      <c r="I13" s="309" t="s">
        <v>416</v>
      </c>
      <c r="J13" s="309" t="s">
        <v>417</v>
      </c>
      <c r="K13" s="311">
        <v>44238</v>
      </c>
      <c r="L13" s="311">
        <v>44926</v>
      </c>
      <c r="M13" s="306" t="s">
        <v>17</v>
      </c>
      <c r="N13" s="306" t="s">
        <v>1105</v>
      </c>
      <c r="O13" s="306" t="s">
        <v>987</v>
      </c>
      <c r="P13" s="253" t="s">
        <v>230</v>
      </c>
      <c r="Q13" s="69">
        <v>0</v>
      </c>
      <c r="R13" s="40">
        <v>2021</v>
      </c>
      <c r="S13" s="69">
        <v>0.8</v>
      </c>
      <c r="T13" s="69">
        <v>1</v>
      </c>
      <c r="U13" s="69"/>
      <c r="V13" s="69"/>
      <c r="W13" s="69"/>
      <c r="X13" s="69"/>
      <c r="Y13" s="69">
        <v>1</v>
      </c>
      <c r="Z13" s="265"/>
      <c r="AA13" s="265"/>
      <c r="AB13" s="216"/>
      <c r="AC13" s="216"/>
      <c r="AD13" s="216"/>
      <c r="AE13" s="216"/>
      <c r="AF13" s="265" t="str">
        <f t="shared" si="1"/>
        <v/>
      </c>
      <c r="AG13" s="264"/>
      <c r="AH13" s="40" t="s">
        <v>240</v>
      </c>
      <c r="AI13" s="217"/>
      <c r="AJ13" s="40"/>
      <c r="AK13" s="264"/>
      <c r="AL13" s="40" t="s">
        <v>240</v>
      </c>
      <c r="AM13" s="217"/>
      <c r="AN13" s="40"/>
      <c r="AO13" s="217"/>
      <c r="AP13" s="40"/>
      <c r="AQ13" s="217"/>
      <c r="AR13" s="40"/>
      <c r="AS13" s="217"/>
      <c r="AT13" s="40"/>
      <c r="AU13" s="217"/>
      <c r="AV13" s="40"/>
      <c r="AW13" s="217"/>
      <c r="AX13" s="40"/>
      <c r="AY13" s="217"/>
      <c r="AZ13" s="40"/>
      <c r="BA13" s="217"/>
      <c r="BB13" s="40"/>
      <c r="BC13" s="217"/>
      <c r="BD13" s="40"/>
      <c r="BE13" s="266" t="str">
        <f t="shared" si="0"/>
        <v/>
      </c>
      <c r="BF13" s="255" t="s">
        <v>847</v>
      </c>
      <c r="BG13" s="256"/>
      <c r="BH13" s="69"/>
      <c r="BI13" s="69"/>
      <c r="BJ13" s="217"/>
      <c r="BK13" s="69"/>
      <c r="BL13" s="252"/>
      <c r="BM13" s="252"/>
      <c r="BN13" s="256"/>
      <c r="BO13" s="69"/>
      <c r="BP13" s="69"/>
      <c r="BQ13" s="217"/>
      <c r="BR13" s="69"/>
      <c r="BS13" s="252"/>
      <c r="BT13" s="252"/>
    </row>
    <row r="14" spans="2:72" ht="152.30000000000001" customHeight="1">
      <c r="B14" s="362"/>
      <c r="C14" s="360"/>
      <c r="D14" s="302" t="s">
        <v>725</v>
      </c>
      <c r="E14" s="263">
        <v>0.02</v>
      </c>
      <c r="F14" s="39" t="s">
        <v>700</v>
      </c>
      <c r="G14" s="309" t="s">
        <v>295</v>
      </c>
      <c r="H14" s="309" t="s">
        <v>420</v>
      </c>
      <c r="I14" s="309" t="s">
        <v>418</v>
      </c>
      <c r="J14" s="309" t="s">
        <v>419</v>
      </c>
      <c r="K14" s="311">
        <v>44238</v>
      </c>
      <c r="L14" s="311">
        <v>44926</v>
      </c>
      <c r="M14" s="306" t="s">
        <v>17</v>
      </c>
      <c r="N14" s="306" t="s">
        <v>1106</v>
      </c>
      <c r="O14" s="306" t="s">
        <v>988</v>
      </c>
      <c r="P14" s="253" t="s">
        <v>230</v>
      </c>
      <c r="Q14" s="69">
        <v>0</v>
      </c>
      <c r="R14" s="40">
        <v>2021</v>
      </c>
      <c r="S14" s="69">
        <v>0.4</v>
      </c>
      <c r="T14" s="69">
        <v>1</v>
      </c>
      <c r="U14" s="69"/>
      <c r="V14" s="69"/>
      <c r="W14" s="69"/>
      <c r="X14" s="69"/>
      <c r="Y14" s="69">
        <v>1</v>
      </c>
      <c r="Z14" s="265">
        <v>99.26</v>
      </c>
      <c r="AA14" s="265">
        <v>108</v>
      </c>
      <c r="AB14" s="216"/>
      <c r="AC14" s="216"/>
      <c r="AD14" s="216"/>
      <c r="AE14" s="216"/>
      <c r="AF14" s="265">
        <f t="shared" si="1"/>
        <v>207.26</v>
      </c>
      <c r="AG14" s="264">
        <v>99.26</v>
      </c>
      <c r="AH14" s="40" t="s">
        <v>239</v>
      </c>
      <c r="AI14" s="217"/>
      <c r="AJ14" s="40"/>
      <c r="AK14" s="264">
        <v>108</v>
      </c>
      <c r="AL14" s="40" t="s">
        <v>239</v>
      </c>
      <c r="AM14" s="217"/>
      <c r="AN14" s="40"/>
      <c r="AO14" s="217"/>
      <c r="AP14" s="40"/>
      <c r="AQ14" s="217"/>
      <c r="AR14" s="40"/>
      <c r="AS14" s="217"/>
      <c r="AT14" s="40"/>
      <c r="AU14" s="217"/>
      <c r="AV14" s="40"/>
      <c r="AW14" s="217"/>
      <c r="AX14" s="40"/>
      <c r="AY14" s="217"/>
      <c r="AZ14" s="40"/>
      <c r="BA14" s="217"/>
      <c r="BB14" s="40"/>
      <c r="BC14" s="217"/>
      <c r="BD14" s="40"/>
      <c r="BE14" s="266">
        <f t="shared" si="0"/>
        <v>207.26</v>
      </c>
      <c r="BF14" s="255" t="s">
        <v>848</v>
      </c>
      <c r="BG14" s="256"/>
      <c r="BH14" s="69"/>
      <c r="BI14" s="69"/>
      <c r="BJ14" s="217"/>
      <c r="BK14" s="69"/>
      <c r="BL14" s="252"/>
      <c r="BM14" s="252"/>
      <c r="BN14" s="256"/>
      <c r="BO14" s="69"/>
      <c r="BP14" s="69"/>
      <c r="BQ14" s="217"/>
      <c r="BR14" s="69"/>
      <c r="BS14" s="252"/>
      <c r="BT14" s="252"/>
    </row>
    <row r="15" spans="2:72" ht="95.35" customHeight="1">
      <c r="B15" s="362"/>
      <c r="C15" s="360"/>
      <c r="D15" s="302" t="s">
        <v>726</v>
      </c>
      <c r="E15" s="263">
        <v>0.02</v>
      </c>
      <c r="F15" s="39" t="s">
        <v>700</v>
      </c>
      <c r="G15" s="309" t="s">
        <v>378</v>
      </c>
      <c r="H15" s="309" t="s">
        <v>618</v>
      </c>
      <c r="I15" s="309" t="s">
        <v>619</v>
      </c>
      <c r="J15" s="309" t="s">
        <v>620</v>
      </c>
      <c r="K15" s="311">
        <v>44238</v>
      </c>
      <c r="L15" s="311">
        <v>46357</v>
      </c>
      <c r="M15" s="306" t="s">
        <v>18</v>
      </c>
      <c r="N15" s="306" t="s">
        <v>1107</v>
      </c>
      <c r="O15" s="306" t="s">
        <v>421</v>
      </c>
      <c r="P15" s="253" t="s">
        <v>227</v>
      </c>
      <c r="Q15" s="263">
        <v>0.65610000000000002</v>
      </c>
      <c r="R15" s="40">
        <v>2020</v>
      </c>
      <c r="S15" s="69">
        <v>0.95</v>
      </c>
      <c r="T15" s="69">
        <v>0.97</v>
      </c>
      <c r="U15" s="69">
        <v>0.99</v>
      </c>
      <c r="V15" s="69">
        <v>1</v>
      </c>
      <c r="W15" s="69">
        <v>1</v>
      </c>
      <c r="X15" s="69">
        <v>1</v>
      </c>
      <c r="Y15" s="69">
        <v>1</v>
      </c>
      <c r="Z15" s="265">
        <v>410</v>
      </c>
      <c r="AA15" s="265">
        <v>513.79999999999995</v>
      </c>
      <c r="AB15" s="265">
        <v>504.6</v>
      </c>
      <c r="AC15" s="265">
        <v>515.4</v>
      </c>
      <c r="AD15" s="265">
        <v>382.8</v>
      </c>
      <c r="AE15" s="265">
        <v>394</v>
      </c>
      <c r="AF15" s="265">
        <f t="shared" si="1"/>
        <v>2720.6000000000004</v>
      </c>
      <c r="AG15" s="264">
        <v>410</v>
      </c>
      <c r="AH15" s="40" t="s">
        <v>239</v>
      </c>
      <c r="AI15" s="217"/>
      <c r="AJ15" s="40"/>
      <c r="AK15" s="264">
        <v>513.79999999999995</v>
      </c>
      <c r="AL15" s="40" t="s">
        <v>239</v>
      </c>
      <c r="AM15" s="217"/>
      <c r="AN15" s="40"/>
      <c r="AO15" s="264">
        <v>504.6</v>
      </c>
      <c r="AP15" s="40" t="s">
        <v>239</v>
      </c>
      <c r="AQ15" s="217"/>
      <c r="AR15" s="40"/>
      <c r="AS15" s="264">
        <v>515.4</v>
      </c>
      <c r="AT15" s="40" t="s">
        <v>239</v>
      </c>
      <c r="AU15" s="217"/>
      <c r="AV15" s="40"/>
      <c r="AW15" s="264">
        <v>382.8</v>
      </c>
      <c r="AX15" s="40" t="s">
        <v>239</v>
      </c>
      <c r="AY15" s="217"/>
      <c r="AZ15" s="40"/>
      <c r="BA15" s="264">
        <v>394</v>
      </c>
      <c r="BB15" s="40" t="s">
        <v>239</v>
      </c>
      <c r="BC15" s="217"/>
      <c r="BD15" s="40"/>
      <c r="BE15" s="266">
        <f t="shared" si="0"/>
        <v>2720.6000000000004</v>
      </c>
      <c r="BF15" s="255" t="s">
        <v>849</v>
      </c>
      <c r="BG15" s="256"/>
      <c r="BH15" s="69"/>
      <c r="BI15" s="69"/>
      <c r="BJ15" s="217"/>
      <c r="BK15" s="69"/>
      <c r="BL15" s="252"/>
      <c r="BM15" s="252"/>
      <c r="BN15" s="256"/>
      <c r="BO15" s="69"/>
      <c r="BP15" s="69"/>
      <c r="BQ15" s="217"/>
      <c r="BR15" s="69"/>
      <c r="BS15" s="252"/>
      <c r="BT15" s="252"/>
    </row>
    <row r="16" spans="2:72" ht="95.35" customHeight="1">
      <c r="B16" s="362"/>
      <c r="C16" s="360"/>
      <c r="D16" s="302" t="s">
        <v>727</v>
      </c>
      <c r="E16" s="263">
        <v>0.02</v>
      </c>
      <c r="F16" s="39" t="s">
        <v>700</v>
      </c>
      <c r="G16" s="309" t="s">
        <v>624</v>
      </c>
      <c r="H16" s="309" t="s">
        <v>621</v>
      </c>
      <c r="I16" s="309" t="s">
        <v>622</v>
      </c>
      <c r="J16" s="309" t="s">
        <v>623</v>
      </c>
      <c r="K16" s="311">
        <v>44238</v>
      </c>
      <c r="L16" s="311">
        <v>46387</v>
      </c>
      <c r="M16" s="306" t="s">
        <v>18</v>
      </c>
      <c r="N16" s="306" t="s">
        <v>1108</v>
      </c>
      <c r="O16" s="306" t="s">
        <v>379</v>
      </c>
      <c r="P16" s="253" t="s">
        <v>230</v>
      </c>
      <c r="Q16" s="342">
        <v>54696</v>
      </c>
      <c r="R16" s="40">
        <v>2019</v>
      </c>
      <c r="S16" s="342">
        <v>67883</v>
      </c>
      <c r="T16" s="342">
        <v>74373</v>
      </c>
      <c r="U16" s="342">
        <v>81010</v>
      </c>
      <c r="V16" s="342">
        <v>86198</v>
      </c>
      <c r="W16" s="342">
        <v>91541</v>
      </c>
      <c r="X16" s="342">
        <v>97045</v>
      </c>
      <c r="Y16" s="342">
        <v>97045</v>
      </c>
      <c r="Z16" s="341">
        <v>34866</v>
      </c>
      <c r="AA16" s="341">
        <v>35602</v>
      </c>
      <c r="AB16" s="341">
        <v>37203</v>
      </c>
      <c r="AC16" s="341">
        <v>17898</v>
      </c>
      <c r="AD16" s="341">
        <v>18435</v>
      </c>
      <c r="AE16" s="341">
        <v>18989</v>
      </c>
      <c r="AF16" s="265">
        <f t="shared" si="1"/>
        <v>162993</v>
      </c>
      <c r="AG16" s="264">
        <v>34866</v>
      </c>
      <c r="AH16" s="40" t="s">
        <v>239</v>
      </c>
      <c r="AI16" s="217"/>
      <c r="AJ16" s="40"/>
      <c r="AK16" s="264">
        <v>35602</v>
      </c>
      <c r="AL16" s="40" t="s">
        <v>239</v>
      </c>
      <c r="AM16" s="217"/>
      <c r="AN16" s="40"/>
      <c r="AO16" s="264">
        <v>37203</v>
      </c>
      <c r="AP16" s="40" t="s">
        <v>239</v>
      </c>
      <c r="AQ16" s="217"/>
      <c r="AR16" s="40"/>
      <c r="AS16" s="264">
        <v>17898</v>
      </c>
      <c r="AT16" s="40" t="s">
        <v>239</v>
      </c>
      <c r="AU16" s="217"/>
      <c r="AV16" s="40"/>
      <c r="AW16" s="264">
        <v>18435</v>
      </c>
      <c r="AX16" s="40" t="s">
        <v>239</v>
      </c>
      <c r="AY16" s="217"/>
      <c r="AZ16" s="40"/>
      <c r="BA16" s="264">
        <v>18989</v>
      </c>
      <c r="BB16" s="40" t="s">
        <v>239</v>
      </c>
      <c r="BC16" s="217"/>
      <c r="BD16" s="40"/>
      <c r="BE16" s="266">
        <f t="shared" si="0"/>
        <v>162993</v>
      </c>
      <c r="BF16" s="255" t="s">
        <v>850</v>
      </c>
      <c r="BG16" s="256"/>
      <c r="BH16" s="69"/>
      <c r="BI16" s="69"/>
      <c r="BJ16" s="217"/>
      <c r="BK16" s="69"/>
      <c r="BL16" s="252"/>
      <c r="BM16" s="252"/>
      <c r="BN16" s="256"/>
      <c r="BO16" s="69"/>
      <c r="BP16" s="69"/>
      <c r="BQ16" s="217"/>
      <c r="BR16" s="69"/>
      <c r="BS16" s="252"/>
      <c r="BT16" s="252"/>
    </row>
    <row r="17" spans="1:72" ht="95.35" customHeight="1">
      <c r="B17" s="362"/>
      <c r="C17" s="360"/>
      <c r="D17" s="302" t="s">
        <v>728</v>
      </c>
      <c r="E17" s="263">
        <v>0.02</v>
      </c>
      <c r="F17" s="39" t="s">
        <v>700</v>
      </c>
      <c r="G17" s="309" t="s">
        <v>373</v>
      </c>
      <c r="H17" s="309" t="s">
        <v>336</v>
      </c>
      <c r="I17" s="309" t="s">
        <v>337</v>
      </c>
      <c r="J17" s="309" t="s">
        <v>338</v>
      </c>
      <c r="K17" s="311">
        <v>44238</v>
      </c>
      <c r="L17" s="311">
        <v>44926</v>
      </c>
      <c r="M17" s="306" t="s">
        <v>18</v>
      </c>
      <c r="N17" s="306" t="s">
        <v>1109</v>
      </c>
      <c r="O17" s="306" t="s">
        <v>989</v>
      </c>
      <c r="P17" s="253" t="s">
        <v>230</v>
      </c>
      <c r="Q17" s="40">
        <v>1109</v>
      </c>
      <c r="R17" s="40">
        <v>2020</v>
      </c>
      <c r="S17" s="244">
        <v>1380</v>
      </c>
      <c r="T17" s="244">
        <v>2760</v>
      </c>
      <c r="U17" s="244"/>
      <c r="V17" s="244"/>
      <c r="W17" s="244"/>
      <c r="X17" s="244"/>
      <c r="Y17" s="244">
        <v>2760</v>
      </c>
      <c r="Z17" s="265">
        <v>140.34</v>
      </c>
      <c r="AA17" s="265">
        <v>144.55000000000001</v>
      </c>
      <c r="AB17" s="216"/>
      <c r="AC17" s="216"/>
      <c r="AD17" s="216"/>
      <c r="AE17" s="216"/>
      <c r="AF17" s="265">
        <f t="shared" si="1"/>
        <v>284.89</v>
      </c>
      <c r="AG17" s="264">
        <v>140.34</v>
      </c>
      <c r="AH17" s="40" t="s">
        <v>240</v>
      </c>
      <c r="AI17" s="217"/>
      <c r="AJ17" s="40"/>
      <c r="AK17" s="264">
        <v>144.55000000000001</v>
      </c>
      <c r="AL17" s="40" t="s">
        <v>240</v>
      </c>
      <c r="AM17" s="217"/>
      <c r="AN17" s="40"/>
      <c r="AO17" s="217"/>
      <c r="AP17" s="40"/>
      <c r="AQ17" s="217"/>
      <c r="AR17" s="40"/>
      <c r="AS17" s="217"/>
      <c r="AT17" s="40"/>
      <c r="AU17" s="217"/>
      <c r="AV17" s="40"/>
      <c r="AW17" s="217"/>
      <c r="AX17" s="40"/>
      <c r="AY17" s="217"/>
      <c r="AZ17" s="40"/>
      <c r="BA17" s="217"/>
      <c r="BB17" s="40"/>
      <c r="BC17" s="217"/>
      <c r="BD17" s="40"/>
      <c r="BE17" s="266">
        <f t="shared" si="0"/>
        <v>284.89</v>
      </c>
      <c r="BF17" s="255" t="s">
        <v>851</v>
      </c>
      <c r="BG17" s="256"/>
      <c r="BH17" s="69"/>
      <c r="BI17" s="69"/>
      <c r="BJ17" s="217"/>
      <c r="BK17" s="69"/>
      <c r="BL17" s="252"/>
      <c r="BM17" s="252"/>
      <c r="BN17" s="256"/>
      <c r="BO17" s="69"/>
      <c r="BP17" s="69"/>
      <c r="BQ17" s="217"/>
      <c r="BR17" s="69"/>
      <c r="BS17" s="252"/>
      <c r="BT17" s="252"/>
    </row>
    <row r="18" spans="1:72" ht="70.45" customHeight="1">
      <c r="B18" s="362"/>
      <c r="C18" s="360"/>
      <c r="D18" s="302" t="s">
        <v>729</v>
      </c>
      <c r="E18" s="263">
        <v>0.02</v>
      </c>
      <c r="F18" s="39" t="s">
        <v>700</v>
      </c>
      <c r="G18" s="309" t="s">
        <v>297</v>
      </c>
      <c r="H18" s="309" t="s">
        <v>329</v>
      </c>
      <c r="I18" s="309" t="s">
        <v>590</v>
      </c>
      <c r="J18" s="309" t="s">
        <v>330</v>
      </c>
      <c r="K18" s="311">
        <v>44378</v>
      </c>
      <c r="L18" s="311">
        <v>46387</v>
      </c>
      <c r="M18" s="306" t="s">
        <v>18</v>
      </c>
      <c r="N18" s="306" t="s">
        <v>1110</v>
      </c>
      <c r="O18" s="306" t="s">
        <v>331</v>
      </c>
      <c r="P18" s="253" t="s">
        <v>230</v>
      </c>
      <c r="Q18" s="40">
        <v>0</v>
      </c>
      <c r="R18" s="40">
        <v>2021</v>
      </c>
      <c r="S18" s="40">
        <v>8524</v>
      </c>
      <c r="T18" s="40">
        <v>24863</v>
      </c>
      <c r="U18" s="40">
        <v>27366</v>
      </c>
      <c r="V18" s="40">
        <v>29314</v>
      </c>
      <c r="W18" s="40">
        <v>31017</v>
      </c>
      <c r="X18" s="40">
        <v>34252</v>
      </c>
      <c r="Y18" s="40">
        <v>34252</v>
      </c>
      <c r="Z18" s="265">
        <v>26653</v>
      </c>
      <c r="AA18" s="265">
        <v>42624</v>
      </c>
      <c r="AB18" s="265">
        <v>34519</v>
      </c>
      <c r="AC18" s="265">
        <v>28997</v>
      </c>
      <c r="AD18" s="265">
        <v>27125</v>
      </c>
      <c r="AE18" s="265">
        <v>46846</v>
      </c>
      <c r="AF18" s="265">
        <f t="shared" si="1"/>
        <v>206764</v>
      </c>
      <c r="AG18" s="264">
        <v>26653</v>
      </c>
      <c r="AH18" s="40" t="s">
        <v>239</v>
      </c>
      <c r="AI18" s="217"/>
      <c r="AJ18" s="40"/>
      <c r="AK18" s="264">
        <v>42624</v>
      </c>
      <c r="AL18" s="40" t="s">
        <v>239</v>
      </c>
      <c r="AM18" s="217"/>
      <c r="AN18" s="40"/>
      <c r="AO18" s="264">
        <v>34519</v>
      </c>
      <c r="AP18" s="40" t="s">
        <v>239</v>
      </c>
      <c r="AQ18" s="217"/>
      <c r="AR18" s="40"/>
      <c r="AS18" s="264">
        <v>28997</v>
      </c>
      <c r="AT18" s="40" t="s">
        <v>239</v>
      </c>
      <c r="AU18" s="217"/>
      <c r="AV18" s="40"/>
      <c r="AW18" s="264">
        <v>27125</v>
      </c>
      <c r="AX18" s="40" t="s">
        <v>239</v>
      </c>
      <c r="AY18" s="217"/>
      <c r="AZ18" s="40"/>
      <c r="BA18" s="264">
        <v>46846</v>
      </c>
      <c r="BB18" s="40" t="s">
        <v>239</v>
      </c>
      <c r="BC18" s="217"/>
      <c r="BD18" s="40"/>
      <c r="BE18" s="266">
        <f t="shared" si="0"/>
        <v>206764</v>
      </c>
      <c r="BF18" s="255" t="s">
        <v>852</v>
      </c>
      <c r="BG18" s="256"/>
      <c r="BH18" s="69"/>
      <c r="BI18" s="69"/>
      <c r="BJ18" s="217"/>
      <c r="BK18" s="69"/>
      <c r="BL18" s="252"/>
      <c r="BM18" s="252"/>
      <c r="BN18" s="256"/>
      <c r="BO18" s="69"/>
      <c r="BP18" s="69"/>
      <c r="BQ18" s="217"/>
      <c r="BR18" s="69"/>
      <c r="BS18" s="252"/>
      <c r="BT18" s="252"/>
    </row>
    <row r="19" spans="1:72" ht="70.45" customHeight="1">
      <c r="B19" s="362"/>
      <c r="C19" s="360"/>
      <c r="D19" s="302" t="s">
        <v>730</v>
      </c>
      <c r="E19" s="263">
        <v>0.02</v>
      </c>
      <c r="F19" s="39" t="s">
        <v>700</v>
      </c>
      <c r="G19" s="309" t="s">
        <v>297</v>
      </c>
      <c r="H19" s="309" t="s">
        <v>332</v>
      </c>
      <c r="I19" s="309" t="s">
        <v>333</v>
      </c>
      <c r="J19" s="309" t="s">
        <v>334</v>
      </c>
      <c r="K19" s="311">
        <v>44378</v>
      </c>
      <c r="L19" s="311">
        <v>46387</v>
      </c>
      <c r="M19" s="306" t="s">
        <v>18</v>
      </c>
      <c r="N19" s="306" t="s">
        <v>1111</v>
      </c>
      <c r="O19" s="306" t="s">
        <v>335</v>
      </c>
      <c r="P19" s="253" t="s">
        <v>230</v>
      </c>
      <c r="Q19" s="40">
        <v>0</v>
      </c>
      <c r="R19" s="40">
        <v>2021</v>
      </c>
      <c r="S19" s="40">
        <v>914</v>
      </c>
      <c r="T19" s="40">
        <v>4408</v>
      </c>
      <c r="U19" s="40">
        <v>6412</v>
      </c>
      <c r="V19" s="40">
        <v>8359</v>
      </c>
      <c r="W19" s="40">
        <v>10251</v>
      </c>
      <c r="X19" s="40">
        <v>12089</v>
      </c>
      <c r="Y19" s="40">
        <v>12089</v>
      </c>
      <c r="Z19" s="265">
        <v>18710</v>
      </c>
      <c r="AA19" s="265">
        <v>75812</v>
      </c>
      <c r="AB19" s="265">
        <v>46091</v>
      </c>
      <c r="AC19" s="265">
        <v>47464</v>
      </c>
      <c r="AD19" s="265">
        <v>48888</v>
      </c>
      <c r="AE19" s="265">
        <v>50354</v>
      </c>
      <c r="AF19" s="265">
        <f t="shared" si="1"/>
        <v>287319</v>
      </c>
      <c r="AG19" s="264">
        <v>18710</v>
      </c>
      <c r="AH19" s="40" t="s">
        <v>239</v>
      </c>
      <c r="AI19" s="217"/>
      <c r="AJ19" s="40"/>
      <c r="AK19" s="264">
        <v>75812</v>
      </c>
      <c r="AL19" s="40" t="s">
        <v>239</v>
      </c>
      <c r="AM19" s="217"/>
      <c r="AN19" s="40"/>
      <c r="AO19" s="264">
        <v>46091</v>
      </c>
      <c r="AP19" s="40" t="s">
        <v>239</v>
      </c>
      <c r="AQ19" s="217"/>
      <c r="AR19" s="40"/>
      <c r="AS19" s="264">
        <v>47464</v>
      </c>
      <c r="AT19" s="40" t="s">
        <v>239</v>
      </c>
      <c r="AU19" s="217"/>
      <c r="AV19" s="40"/>
      <c r="AW19" s="264">
        <v>48888</v>
      </c>
      <c r="AX19" s="40" t="s">
        <v>239</v>
      </c>
      <c r="AY19" s="217"/>
      <c r="AZ19" s="40"/>
      <c r="BA19" s="264">
        <v>50354</v>
      </c>
      <c r="BB19" s="40" t="s">
        <v>239</v>
      </c>
      <c r="BC19" s="217"/>
      <c r="BD19" s="40"/>
      <c r="BE19" s="266">
        <f t="shared" si="0"/>
        <v>287319</v>
      </c>
      <c r="BF19" s="255" t="s">
        <v>853</v>
      </c>
      <c r="BG19" s="256"/>
      <c r="BH19" s="69"/>
      <c r="BI19" s="69"/>
      <c r="BJ19" s="217"/>
      <c r="BK19" s="69"/>
      <c r="BL19" s="252"/>
      <c r="BM19" s="252"/>
      <c r="BN19" s="256"/>
      <c r="BO19" s="69"/>
      <c r="BP19" s="69"/>
      <c r="BQ19" s="217"/>
      <c r="BR19" s="69"/>
      <c r="BS19" s="252"/>
      <c r="BT19" s="252"/>
    </row>
    <row r="20" spans="1:72" ht="149.35" customHeight="1">
      <c r="B20" s="361" t="s">
        <v>293</v>
      </c>
      <c r="C20" s="359">
        <v>0.2</v>
      </c>
      <c r="D20" s="302" t="s">
        <v>731</v>
      </c>
      <c r="E20" s="263">
        <v>4.7999999999999996E-3</v>
      </c>
      <c r="F20" s="39" t="s">
        <v>700</v>
      </c>
      <c r="G20" s="309" t="s">
        <v>374</v>
      </c>
      <c r="H20" s="309" t="s">
        <v>339</v>
      </c>
      <c r="I20" s="309" t="s">
        <v>340</v>
      </c>
      <c r="J20" s="309" t="s">
        <v>341</v>
      </c>
      <c r="K20" s="311">
        <v>44238</v>
      </c>
      <c r="L20" s="311">
        <v>46387</v>
      </c>
      <c r="M20" s="306" t="s">
        <v>91</v>
      </c>
      <c r="N20" s="306" t="s">
        <v>1112</v>
      </c>
      <c r="O20" s="306" t="s">
        <v>591</v>
      </c>
      <c r="P20" s="253" t="s">
        <v>227</v>
      </c>
      <c r="Q20" s="69">
        <v>1</v>
      </c>
      <c r="R20" s="40">
        <v>2020</v>
      </c>
      <c r="S20" s="69">
        <v>1</v>
      </c>
      <c r="T20" s="69">
        <v>1</v>
      </c>
      <c r="U20" s="69">
        <v>1</v>
      </c>
      <c r="V20" s="69">
        <v>1</v>
      </c>
      <c r="W20" s="69">
        <v>1</v>
      </c>
      <c r="X20" s="69">
        <v>1</v>
      </c>
      <c r="Y20" s="69">
        <v>1</v>
      </c>
      <c r="Z20" s="265">
        <v>1500</v>
      </c>
      <c r="AA20" s="265">
        <v>1545</v>
      </c>
      <c r="AB20" s="265">
        <v>1591.35</v>
      </c>
      <c r="AC20" s="265">
        <v>1639.09</v>
      </c>
      <c r="AD20" s="265">
        <v>1688.26</v>
      </c>
      <c r="AE20" s="265">
        <v>1738.91</v>
      </c>
      <c r="AF20" s="265">
        <f t="shared" si="1"/>
        <v>9702.61</v>
      </c>
      <c r="AG20" s="264">
        <v>1500</v>
      </c>
      <c r="AH20" s="40" t="s">
        <v>239</v>
      </c>
      <c r="AI20" s="217"/>
      <c r="AJ20" s="40"/>
      <c r="AK20" s="264">
        <v>1545</v>
      </c>
      <c r="AL20" s="40" t="s">
        <v>238</v>
      </c>
      <c r="AM20" s="217"/>
      <c r="AN20" s="40"/>
      <c r="AO20" s="264">
        <v>1591.35</v>
      </c>
      <c r="AP20" s="40" t="s">
        <v>239</v>
      </c>
      <c r="AQ20" s="217"/>
      <c r="AR20" s="40"/>
      <c r="AS20" s="264">
        <v>1639.09</v>
      </c>
      <c r="AT20" s="40" t="s">
        <v>239</v>
      </c>
      <c r="AU20" s="217"/>
      <c r="AV20" s="40"/>
      <c r="AW20" s="264">
        <v>1688.26</v>
      </c>
      <c r="AX20" s="40" t="s">
        <v>239</v>
      </c>
      <c r="AY20" s="217"/>
      <c r="AZ20" s="40"/>
      <c r="BA20" s="264">
        <v>1738.91</v>
      </c>
      <c r="BB20" s="40" t="s">
        <v>239</v>
      </c>
      <c r="BC20" s="217"/>
      <c r="BD20" s="40"/>
      <c r="BE20" s="266">
        <f t="shared" si="0"/>
        <v>9702.61</v>
      </c>
      <c r="BF20" s="255" t="s">
        <v>854</v>
      </c>
      <c r="BG20" s="256"/>
      <c r="BH20" s="69" t="str">
        <f>IF(BG20="","",IF(IF(OR(P20=Desplegables!$B$5,P20=Desplegables!$B$6,),(Q20-BG20)/(Q20-S20),BG20/S20)&lt;0,0%,IF(IF(OR(P20=Desplegables!$B$5,P20=Desplegables!$B$6,),(Q20-BG20)/(Q20-S20),BG20/S20)&gt;1,100%,IF(OR(P20=Desplegables!$B$5,P20=Desplegables!$B$6,),(Q20-BG20)/(Q20-S20),BG20/S20))))</f>
        <v/>
      </c>
      <c r="BI20" s="69" t="str">
        <f>IF(BG20="","",IF(IF(OR(P20=Desplegables!$B$5,P20=Desplegables!$B$6,),(Q20-BG20)/(Q20-Y20),BG20/Y20)&lt;0,0%,IF(IF(OR(P20=Desplegables!$B$5,P20=Desplegables!$B$6,),(Q20-BG20)/(Q20-Y20),BG20/Y20)&gt;1,100%,IF(OR(P20=Desplegables!$B$5,P20=Desplegables!$B$6,),(Q20-BG20)/(Q20-Y20),BG20/Y20))))</f>
        <v/>
      </c>
      <c r="BJ20" s="217"/>
      <c r="BK20" s="69" t="str">
        <f>IF(BJ20="","",IF(BJ20/SUM(AG20,AI20)&gt;1,100%,BJ20/SUM(AG20,AI20)))</f>
        <v/>
      </c>
      <c r="BL20" s="252"/>
      <c r="BM20" s="252"/>
      <c r="BN20" s="256"/>
      <c r="BO20" s="69" t="str">
        <f>IF(BN20="","",IF(IF(OR(P20=Desplegables!$B$5,P20=Desplegables!$B$6,),(Q20-BN20)/(Q20-S20),BN20/S20)&lt;0,0%,IF(IF(OR(P20=Desplegables!$B$5,P20=Desplegables!$B$6,),(Q20-BN20)/(Q20-S20),BN20/S20)&gt;1,100%,IF(OR(P20=Desplegables!$B$5,P20=Desplegables!$B$6,),(Q20-BN20)/(Q20-S20),BN20/S20))))</f>
        <v/>
      </c>
      <c r="BP20" s="69" t="str">
        <f>IF(BN20="","",IF(IF(OR(P20=Desplegables!$B$5,P20=Desplegables!$B$6,),(Q20-BN20)/(Q20-Y20),BN20/Y20)&lt;0,0%,IF(IF(OR(P20=Desplegables!$B$5,P20=Desplegables!$B$6,),(Q20-BN20)/(Q20-Y20),BN20/Y20)&gt;1,100%,IF(OR(P20=Desplegables!$B$5,P20=Desplegables!$B$6,),(Q20-BN20)/(Q20-Y20),BN20/Y20))))</f>
        <v/>
      </c>
      <c r="BQ20" s="217"/>
      <c r="BR20" s="69" t="str">
        <f>IF(SUM(BJ20,BQ20)=0,"",IF(SUM(BJ20,BQ20)/SUM(AG20,AI20)&gt;1,100%,SUM(BJ20,BQ20)/SUM(AG20,AI20)))</f>
        <v/>
      </c>
      <c r="BS20" s="252"/>
      <c r="BT20" s="252"/>
    </row>
    <row r="21" spans="1:72" ht="103.5" customHeight="1">
      <c r="B21" s="362"/>
      <c r="C21" s="360"/>
      <c r="D21" s="302" t="s">
        <v>732</v>
      </c>
      <c r="E21" s="263">
        <v>4.7999999999999996E-3</v>
      </c>
      <c r="F21" s="39" t="s">
        <v>700</v>
      </c>
      <c r="G21" s="309" t="s">
        <v>380</v>
      </c>
      <c r="H21" s="309" t="s">
        <v>423</v>
      </c>
      <c r="I21" s="309" t="s">
        <v>424</v>
      </c>
      <c r="J21" s="309" t="s">
        <v>422</v>
      </c>
      <c r="K21" s="311">
        <v>44256</v>
      </c>
      <c r="L21" s="311">
        <v>46386</v>
      </c>
      <c r="M21" s="306" t="s">
        <v>17</v>
      </c>
      <c r="N21" s="306" t="s">
        <v>1113</v>
      </c>
      <c r="O21" s="306" t="s">
        <v>625</v>
      </c>
      <c r="P21" s="253" t="s">
        <v>230</v>
      </c>
      <c r="Q21" s="40">
        <v>0</v>
      </c>
      <c r="R21" s="40">
        <v>2021</v>
      </c>
      <c r="S21" s="40">
        <v>1</v>
      </c>
      <c r="T21" s="40">
        <v>2</v>
      </c>
      <c r="U21" s="40">
        <v>3</v>
      </c>
      <c r="V21" s="40">
        <v>4</v>
      </c>
      <c r="W21" s="40">
        <v>5</v>
      </c>
      <c r="X21" s="40">
        <v>6</v>
      </c>
      <c r="Y21" s="40">
        <v>6</v>
      </c>
      <c r="Z21" s="216"/>
      <c r="AA21" s="216"/>
      <c r="AB21" s="216"/>
      <c r="AC21" s="216"/>
      <c r="AD21" s="216"/>
      <c r="AE21" s="216"/>
      <c r="AF21" s="265" t="str">
        <f t="shared" si="1"/>
        <v/>
      </c>
      <c r="AG21" s="217"/>
      <c r="AH21" s="40" t="s">
        <v>241</v>
      </c>
      <c r="AI21" s="217"/>
      <c r="AJ21" s="40"/>
      <c r="AK21" s="217"/>
      <c r="AL21" s="40" t="s">
        <v>241</v>
      </c>
      <c r="AM21" s="217"/>
      <c r="AN21" s="40"/>
      <c r="AO21" s="217"/>
      <c r="AP21" s="40" t="s">
        <v>241</v>
      </c>
      <c r="AQ21" s="217"/>
      <c r="AR21" s="40"/>
      <c r="AS21" s="217"/>
      <c r="AT21" s="40" t="s">
        <v>241</v>
      </c>
      <c r="AU21" s="217"/>
      <c r="AV21" s="40"/>
      <c r="AW21" s="217"/>
      <c r="AX21" s="40" t="s">
        <v>241</v>
      </c>
      <c r="AY21" s="217"/>
      <c r="AZ21" s="40"/>
      <c r="BA21" s="217"/>
      <c r="BB21" s="40" t="s">
        <v>241</v>
      </c>
      <c r="BC21" s="217"/>
      <c r="BD21" s="40"/>
      <c r="BE21" s="266" t="str">
        <f t="shared" si="0"/>
        <v/>
      </c>
      <c r="BF21" s="255" t="s">
        <v>855</v>
      </c>
      <c r="BG21" s="256"/>
      <c r="BH21" s="69"/>
      <c r="BI21" s="69"/>
      <c r="BJ21" s="217"/>
      <c r="BK21" s="69"/>
      <c r="BL21" s="252"/>
      <c r="BM21" s="252"/>
      <c r="BN21" s="256"/>
      <c r="BO21" s="69"/>
      <c r="BP21" s="69"/>
      <c r="BQ21" s="217"/>
      <c r="BR21" s="69"/>
      <c r="BS21" s="252"/>
      <c r="BT21" s="252"/>
    </row>
    <row r="22" spans="1:72" ht="103.5" customHeight="1">
      <c r="B22" s="362"/>
      <c r="C22" s="360"/>
      <c r="D22" s="302" t="s">
        <v>733</v>
      </c>
      <c r="E22" s="263">
        <v>4.7999999999999996E-3</v>
      </c>
      <c r="F22" s="39" t="s">
        <v>700</v>
      </c>
      <c r="G22" s="309" t="s">
        <v>381</v>
      </c>
      <c r="H22" s="309" t="s">
        <v>423</v>
      </c>
      <c r="I22" s="309" t="s">
        <v>424</v>
      </c>
      <c r="J22" s="309" t="s">
        <v>422</v>
      </c>
      <c r="K22" s="311">
        <v>44256</v>
      </c>
      <c r="L22" s="311">
        <v>46386</v>
      </c>
      <c r="M22" s="306" t="s">
        <v>17</v>
      </c>
      <c r="N22" s="306" t="s">
        <v>1114</v>
      </c>
      <c r="O22" s="306" t="s">
        <v>425</v>
      </c>
      <c r="P22" s="253" t="s">
        <v>230</v>
      </c>
      <c r="Q22" s="69">
        <v>0.2</v>
      </c>
      <c r="R22" s="40">
        <v>2020</v>
      </c>
      <c r="S22" s="69">
        <v>0.3</v>
      </c>
      <c r="T22" s="69">
        <v>0.4</v>
      </c>
      <c r="U22" s="267">
        <v>0.5</v>
      </c>
      <c r="V22" s="69">
        <v>0.7</v>
      </c>
      <c r="W22" s="69">
        <v>0.9</v>
      </c>
      <c r="X22" s="69">
        <v>1</v>
      </c>
      <c r="Y22" s="69">
        <v>1</v>
      </c>
      <c r="Z22" s="216"/>
      <c r="AA22" s="216"/>
      <c r="AB22" s="216"/>
      <c r="AC22" s="216"/>
      <c r="AD22" s="216"/>
      <c r="AE22" s="216"/>
      <c r="AF22" s="265" t="str">
        <f t="shared" si="1"/>
        <v/>
      </c>
      <c r="AG22" s="217"/>
      <c r="AH22" s="40" t="s">
        <v>241</v>
      </c>
      <c r="AI22" s="217"/>
      <c r="AJ22" s="40"/>
      <c r="AK22" s="217"/>
      <c r="AL22" s="40" t="s">
        <v>241</v>
      </c>
      <c r="AM22" s="217"/>
      <c r="AN22" s="40"/>
      <c r="AO22" s="217"/>
      <c r="AP22" s="40" t="s">
        <v>241</v>
      </c>
      <c r="AQ22" s="217"/>
      <c r="AR22" s="40"/>
      <c r="AS22" s="217"/>
      <c r="AT22" s="40" t="s">
        <v>241</v>
      </c>
      <c r="AU22" s="217"/>
      <c r="AV22" s="40"/>
      <c r="AW22" s="217"/>
      <c r="AX22" s="40" t="s">
        <v>241</v>
      </c>
      <c r="AY22" s="217"/>
      <c r="AZ22" s="40"/>
      <c r="BA22" s="217"/>
      <c r="BB22" s="40" t="s">
        <v>241</v>
      </c>
      <c r="BC22" s="217"/>
      <c r="BD22" s="40"/>
      <c r="BE22" s="266" t="str">
        <f t="shared" si="0"/>
        <v/>
      </c>
      <c r="BF22" s="255" t="s">
        <v>856</v>
      </c>
      <c r="BG22" s="256"/>
      <c r="BH22" s="69"/>
      <c r="BI22" s="69"/>
      <c r="BJ22" s="217"/>
      <c r="BK22" s="69"/>
      <c r="BL22" s="252"/>
      <c r="BM22" s="252"/>
      <c r="BN22" s="256"/>
      <c r="BO22" s="69"/>
      <c r="BP22" s="69"/>
      <c r="BQ22" s="217"/>
      <c r="BR22" s="69"/>
      <c r="BS22" s="252"/>
      <c r="BT22" s="252"/>
    </row>
    <row r="23" spans="1:72" ht="72.8" customHeight="1">
      <c r="B23" s="362"/>
      <c r="C23" s="360"/>
      <c r="D23" s="302" t="s">
        <v>734</v>
      </c>
      <c r="E23" s="263">
        <v>4.7999999999999996E-3</v>
      </c>
      <c r="F23" s="39" t="s">
        <v>700</v>
      </c>
      <c r="G23" s="309" t="s">
        <v>374</v>
      </c>
      <c r="H23" s="309" t="s">
        <v>339</v>
      </c>
      <c r="I23" s="309" t="s">
        <v>340</v>
      </c>
      <c r="J23" s="309" t="s">
        <v>341</v>
      </c>
      <c r="K23" s="311">
        <v>44238</v>
      </c>
      <c r="L23" s="311">
        <v>46357</v>
      </c>
      <c r="M23" s="306" t="s">
        <v>17</v>
      </c>
      <c r="N23" s="306" t="s">
        <v>1115</v>
      </c>
      <c r="O23" s="306" t="s">
        <v>626</v>
      </c>
      <c r="P23" s="253" t="s">
        <v>230</v>
      </c>
      <c r="Q23" s="40">
        <v>81</v>
      </c>
      <c r="R23" s="40">
        <v>2020</v>
      </c>
      <c r="S23" s="40">
        <v>113</v>
      </c>
      <c r="T23" s="40">
        <v>200</v>
      </c>
      <c r="U23" s="40">
        <v>250</v>
      </c>
      <c r="V23" s="40">
        <v>300</v>
      </c>
      <c r="W23" s="40">
        <v>350</v>
      </c>
      <c r="X23" s="40">
        <v>400</v>
      </c>
      <c r="Y23" s="40">
        <v>400</v>
      </c>
      <c r="Z23" s="265">
        <v>257.5</v>
      </c>
      <c r="AA23" s="265">
        <v>265.22000000000003</v>
      </c>
      <c r="AB23" s="265">
        <v>273.18</v>
      </c>
      <c r="AC23" s="265">
        <v>281.38</v>
      </c>
      <c r="AD23" s="265">
        <v>289.82</v>
      </c>
      <c r="AE23" s="265">
        <v>298.51</v>
      </c>
      <c r="AF23" s="265">
        <f t="shared" si="1"/>
        <v>1665.6100000000001</v>
      </c>
      <c r="AG23" s="264">
        <v>257.5</v>
      </c>
      <c r="AH23" s="40" t="s">
        <v>239</v>
      </c>
      <c r="AI23" s="217"/>
      <c r="AJ23" s="40"/>
      <c r="AK23" s="264">
        <v>265.22000000000003</v>
      </c>
      <c r="AL23" s="40" t="s">
        <v>238</v>
      </c>
      <c r="AM23" s="217"/>
      <c r="AN23" s="40"/>
      <c r="AO23" s="264">
        <v>273.18</v>
      </c>
      <c r="AP23" s="40" t="s">
        <v>239</v>
      </c>
      <c r="AQ23" s="217"/>
      <c r="AR23" s="40"/>
      <c r="AS23" s="264">
        <v>281.38</v>
      </c>
      <c r="AT23" s="40" t="s">
        <v>239</v>
      </c>
      <c r="AU23" s="217"/>
      <c r="AV23" s="40"/>
      <c r="AW23" s="264">
        <v>289.82</v>
      </c>
      <c r="AX23" s="40" t="s">
        <v>239</v>
      </c>
      <c r="AY23" s="217"/>
      <c r="AZ23" s="40"/>
      <c r="BA23" s="264">
        <v>298.51</v>
      </c>
      <c r="BB23" s="40" t="s">
        <v>239</v>
      </c>
      <c r="BC23" s="217"/>
      <c r="BD23" s="40"/>
      <c r="BE23" s="266">
        <f t="shared" si="0"/>
        <v>1665.6100000000001</v>
      </c>
      <c r="BF23" s="255" t="s">
        <v>857</v>
      </c>
      <c r="BG23" s="256"/>
      <c r="BH23" s="69"/>
      <c r="BI23" s="69"/>
      <c r="BJ23" s="217"/>
      <c r="BK23" s="69"/>
      <c r="BL23" s="252"/>
      <c r="BM23" s="252"/>
      <c r="BN23" s="256"/>
      <c r="BO23" s="69"/>
      <c r="BP23" s="69"/>
      <c r="BQ23" s="217"/>
      <c r="BR23" s="69"/>
      <c r="BS23" s="252"/>
      <c r="BT23" s="252"/>
    </row>
    <row r="24" spans="1:72" ht="88.45" customHeight="1">
      <c r="B24" s="362"/>
      <c r="C24" s="360"/>
      <c r="D24" s="302" t="s">
        <v>735</v>
      </c>
      <c r="E24" s="263">
        <v>4.7999999999999996E-3</v>
      </c>
      <c r="F24" s="39" t="s">
        <v>700</v>
      </c>
      <c r="G24" s="309" t="s">
        <v>342</v>
      </c>
      <c r="H24" s="309" t="s">
        <v>382</v>
      </c>
      <c r="I24" s="309" t="s">
        <v>383</v>
      </c>
      <c r="J24" s="309" t="s">
        <v>627</v>
      </c>
      <c r="K24" s="311">
        <v>44238</v>
      </c>
      <c r="L24" s="311">
        <v>44926</v>
      </c>
      <c r="M24" s="306" t="s">
        <v>91</v>
      </c>
      <c r="N24" s="306" t="s">
        <v>1116</v>
      </c>
      <c r="O24" s="306" t="s">
        <v>628</v>
      </c>
      <c r="P24" s="253" t="s">
        <v>230</v>
      </c>
      <c r="Q24" s="40">
        <v>3678</v>
      </c>
      <c r="R24" s="40">
        <v>2020</v>
      </c>
      <c r="S24" s="40">
        <v>4300</v>
      </c>
      <c r="T24" s="40">
        <v>5000</v>
      </c>
      <c r="U24" s="40"/>
      <c r="V24" s="40"/>
      <c r="W24" s="40"/>
      <c r="X24" s="40"/>
      <c r="Y24" s="40">
        <v>5000</v>
      </c>
      <c r="Z24" s="265">
        <v>373.2</v>
      </c>
      <c r="AA24" s="265">
        <v>432.6</v>
      </c>
      <c r="AB24" s="265"/>
      <c r="AC24" s="265"/>
      <c r="AD24" s="265"/>
      <c r="AE24" s="265"/>
      <c r="AF24" s="265">
        <f t="shared" si="1"/>
        <v>805.8</v>
      </c>
      <c r="AG24" s="264">
        <v>373.2</v>
      </c>
      <c r="AH24" s="40" t="s">
        <v>241</v>
      </c>
      <c r="AI24" s="217"/>
      <c r="AJ24" s="40"/>
      <c r="AK24" s="264">
        <v>432.6</v>
      </c>
      <c r="AL24" s="40" t="s">
        <v>240</v>
      </c>
      <c r="AM24" s="217"/>
      <c r="AN24" s="40"/>
      <c r="AO24" s="217"/>
      <c r="AP24" s="40"/>
      <c r="AQ24" s="217"/>
      <c r="AR24" s="40"/>
      <c r="AS24" s="217"/>
      <c r="AT24" s="40"/>
      <c r="AU24" s="217"/>
      <c r="AV24" s="40"/>
      <c r="AW24" s="217"/>
      <c r="AX24" s="40"/>
      <c r="AY24" s="217"/>
      <c r="AZ24" s="40"/>
      <c r="BA24" s="217"/>
      <c r="BB24" s="40"/>
      <c r="BC24" s="217"/>
      <c r="BD24" s="40"/>
      <c r="BE24" s="266">
        <f t="shared" si="0"/>
        <v>805.8</v>
      </c>
      <c r="BF24" s="255" t="s">
        <v>858</v>
      </c>
      <c r="BG24" s="256"/>
      <c r="BH24" s="69"/>
      <c r="BI24" s="69"/>
      <c r="BJ24" s="217"/>
      <c r="BK24" s="69"/>
      <c r="BL24" s="252"/>
      <c r="BM24" s="252"/>
      <c r="BN24" s="256"/>
      <c r="BO24" s="69"/>
      <c r="BP24" s="69"/>
      <c r="BQ24" s="217"/>
      <c r="BR24" s="69"/>
      <c r="BS24" s="252"/>
      <c r="BT24" s="252"/>
    </row>
    <row r="25" spans="1:72" ht="129.80000000000001" customHeight="1">
      <c r="A25" s="26"/>
      <c r="B25" s="362"/>
      <c r="C25" s="360"/>
      <c r="D25" s="302" t="s">
        <v>736</v>
      </c>
      <c r="E25" s="263">
        <v>4.7999999999999996E-3</v>
      </c>
      <c r="F25" s="39" t="s">
        <v>700</v>
      </c>
      <c r="G25" s="309" t="s">
        <v>343</v>
      </c>
      <c r="H25" s="309" t="s">
        <v>426</v>
      </c>
      <c r="I25" s="309" t="s">
        <v>592</v>
      </c>
      <c r="J25" s="309" t="s">
        <v>344</v>
      </c>
      <c r="K25" s="311">
        <v>44378</v>
      </c>
      <c r="L25" s="311">
        <v>46387</v>
      </c>
      <c r="M25" s="306" t="s">
        <v>18</v>
      </c>
      <c r="N25" s="306" t="s">
        <v>1117</v>
      </c>
      <c r="O25" s="306" t="s">
        <v>593</v>
      </c>
      <c r="P25" s="253" t="s">
        <v>227</v>
      </c>
      <c r="Q25" s="69">
        <v>0.9</v>
      </c>
      <c r="R25" s="40">
        <v>2020</v>
      </c>
      <c r="S25" s="69">
        <v>0.9</v>
      </c>
      <c r="T25" s="69">
        <v>0.9</v>
      </c>
      <c r="U25" s="69">
        <v>0.9</v>
      </c>
      <c r="V25" s="69">
        <v>0.9</v>
      </c>
      <c r="W25" s="69">
        <v>0.9</v>
      </c>
      <c r="X25" s="69">
        <v>0.9</v>
      </c>
      <c r="Y25" s="69">
        <v>0.9</v>
      </c>
      <c r="Z25" s="265">
        <v>134.19999999999999</v>
      </c>
      <c r="AA25" s="265">
        <v>138.5</v>
      </c>
      <c r="AB25" s="265">
        <v>143</v>
      </c>
      <c r="AC25" s="265">
        <v>147.6</v>
      </c>
      <c r="AD25" s="265">
        <v>152.30000000000001</v>
      </c>
      <c r="AE25" s="265">
        <v>157.1</v>
      </c>
      <c r="AF25" s="265">
        <f t="shared" si="1"/>
        <v>872.69999999999993</v>
      </c>
      <c r="AG25" s="264">
        <v>30.4</v>
      </c>
      <c r="AH25" s="40" t="s">
        <v>240</v>
      </c>
      <c r="AI25" s="264">
        <v>103.8</v>
      </c>
      <c r="AJ25" s="40" t="s">
        <v>239</v>
      </c>
      <c r="AK25" s="264">
        <v>31.4</v>
      </c>
      <c r="AL25" s="40" t="s">
        <v>240</v>
      </c>
      <c r="AM25" s="264">
        <v>107.1</v>
      </c>
      <c r="AN25" s="40" t="s">
        <v>239</v>
      </c>
      <c r="AO25" s="264">
        <v>32.4</v>
      </c>
      <c r="AP25" s="40" t="s">
        <v>240</v>
      </c>
      <c r="AQ25" s="264">
        <v>110.6</v>
      </c>
      <c r="AR25" s="40" t="s">
        <v>239</v>
      </c>
      <c r="AS25" s="264">
        <v>33.6</v>
      </c>
      <c r="AT25" s="40" t="s">
        <v>240</v>
      </c>
      <c r="AU25" s="264">
        <v>114</v>
      </c>
      <c r="AV25" s="40" t="s">
        <v>239</v>
      </c>
      <c r="AW25" s="264">
        <v>34.6</v>
      </c>
      <c r="AX25" s="40" t="s">
        <v>240</v>
      </c>
      <c r="AY25" s="264">
        <v>117.7</v>
      </c>
      <c r="AZ25" s="40" t="s">
        <v>239</v>
      </c>
      <c r="BA25" s="264">
        <v>35.700000000000003</v>
      </c>
      <c r="BB25" s="40" t="s">
        <v>240</v>
      </c>
      <c r="BC25" s="264">
        <v>121.4</v>
      </c>
      <c r="BD25" s="40" t="s">
        <v>239</v>
      </c>
      <c r="BE25" s="266">
        <f t="shared" si="0"/>
        <v>872.7</v>
      </c>
      <c r="BF25" s="255" t="s">
        <v>859</v>
      </c>
      <c r="BG25" s="256"/>
      <c r="BH25" s="69"/>
      <c r="BI25" s="69"/>
      <c r="BJ25" s="217"/>
      <c r="BK25" s="69"/>
      <c r="BL25" s="252"/>
      <c r="BM25" s="252"/>
      <c r="BN25" s="256"/>
      <c r="BO25" s="69"/>
      <c r="BP25" s="69"/>
      <c r="BQ25" s="217"/>
      <c r="BR25" s="69"/>
      <c r="BS25" s="252"/>
      <c r="BT25" s="252"/>
    </row>
    <row r="26" spans="1:72" ht="57.8" customHeight="1">
      <c r="A26" s="26"/>
      <c r="B26" s="362"/>
      <c r="C26" s="360"/>
      <c r="D26" s="302" t="s">
        <v>737</v>
      </c>
      <c r="E26" s="263">
        <v>4.7999999999999996E-3</v>
      </c>
      <c r="F26" s="39" t="s">
        <v>700</v>
      </c>
      <c r="G26" s="309" t="s">
        <v>374</v>
      </c>
      <c r="H26" s="309" t="s">
        <v>339</v>
      </c>
      <c r="I26" s="309" t="s">
        <v>340</v>
      </c>
      <c r="J26" s="309" t="s">
        <v>341</v>
      </c>
      <c r="K26" s="311">
        <v>44238</v>
      </c>
      <c r="L26" s="311">
        <v>46387</v>
      </c>
      <c r="M26" s="306" t="s">
        <v>18</v>
      </c>
      <c r="N26" s="306" t="s">
        <v>1118</v>
      </c>
      <c r="O26" s="306" t="s">
        <v>345</v>
      </c>
      <c r="P26" s="253" t="s">
        <v>230</v>
      </c>
      <c r="Q26" s="40">
        <v>11</v>
      </c>
      <c r="R26" s="40">
        <v>2020</v>
      </c>
      <c r="S26" s="40">
        <v>15</v>
      </c>
      <c r="T26" s="40">
        <v>20</v>
      </c>
      <c r="U26" s="40">
        <v>25</v>
      </c>
      <c r="V26" s="40">
        <v>30</v>
      </c>
      <c r="W26" s="40">
        <v>35</v>
      </c>
      <c r="X26" s="40">
        <v>40</v>
      </c>
      <c r="Y26" s="40">
        <v>40</v>
      </c>
      <c r="Z26" s="265">
        <v>500</v>
      </c>
      <c r="AA26" s="265">
        <v>515</v>
      </c>
      <c r="AB26" s="265">
        <v>530.45000000000005</v>
      </c>
      <c r="AC26" s="265">
        <v>546.36</v>
      </c>
      <c r="AD26" s="265">
        <v>562.75</v>
      </c>
      <c r="AE26" s="265">
        <v>579.64</v>
      </c>
      <c r="AF26" s="265">
        <f t="shared" si="1"/>
        <v>3234.2</v>
      </c>
      <c r="AG26" s="264">
        <v>500</v>
      </c>
      <c r="AH26" s="40" t="s">
        <v>239</v>
      </c>
      <c r="AI26" s="217"/>
      <c r="AJ26" s="40"/>
      <c r="AK26" s="264">
        <v>515</v>
      </c>
      <c r="AL26" s="40" t="s">
        <v>238</v>
      </c>
      <c r="AM26" s="217"/>
      <c r="AN26" s="40"/>
      <c r="AO26" s="264">
        <v>530.45000000000005</v>
      </c>
      <c r="AP26" s="40" t="s">
        <v>239</v>
      </c>
      <c r="AQ26" s="217"/>
      <c r="AR26" s="40"/>
      <c r="AS26" s="264">
        <v>546.36</v>
      </c>
      <c r="AT26" s="40" t="s">
        <v>239</v>
      </c>
      <c r="AU26" s="217"/>
      <c r="AV26" s="40"/>
      <c r="AW26" s="264">
        <v>562.75</v>
      </c>
      <c r="AX26" s="40" t="s">
        <v>239</v>
      </c>
      <c r="AY26" s="217"/>
      <c r="AZ26" s="40"/>
      <c r="BA26" s="264">
        <v>579.64</v>
      </c>
      <c r="BB26" s="40" t="s">
        <v>239</v>
      </c>
      <c r="BC26" s="217"/>
      <c r="BD26" s="40"/>
      <c r="BE26" s="266">
        <f t="shared" si="0"/>
        <v>3234.2</v>
      </c>
      <c r="BF26" s="255" t="s">
        <v>860</v>
      </c>
      <c r="BG26" s="256"/>
      <c r="BH26" s="69"/>
      <c r="BI26" s="69"/>
      <c r="BJ26" s="217"/>
      <c r="BK26" s="69"/>
      <c r="BL26" s="252"/>
      <c r="BM26" s="252"/>
      <c r="BN26" s="256"/>
      <c r="BO26" s="69"/>
      <c r="BP26" s="69"/>
      <c r="BQ26" s="217"/>
      <c r="BR26" s="69"/>
      <c r="BS26" s="252"/>
      <c r="BT26" s="252"/>
    </row>
    <row r="27" spans="1:72" ht="155.30000000000001" customHeight="1">
      <c r="A27" s="26"/>
      <c r="B27" s="362"/>
      <c r="C27" s="360"/>
      <c r="D27" s="302" t="s">
        <v>738</v>
      </c>
      <c r="E27" s="263">
        <v>4.7999999999999996E-3</v>
      </c>
      <c r="F27" s="39" t="s">
        <v>700</v>
      </c>
      <c r="G27" s="309" t="s">
        <v>343</v>
      </c>
      <c r="H27" s="309" t="s">
        <v>434</v>
      </c>
      <c r="I27" s="309" t="s">
        <v>594</v>
      </c>
      <c r="J27" s="309" t="s">
        <v>427</v>
      </c>
      <c r="K27" s="311">
        <v>44238</v>
      </c>
      <c r="L27" s="311">
        <v>46387</v>
      </c>
      <c r="M27" s="306" t="s">
        <v>17</v>
      </c>
      <c r="N27" s="306" t="s">
        <v>1119</v>
      </c>
      <c r="O27" s="306" t="s">
        <v>452</v>
      </c>
      <c r="P27" s="253" t="s">
        <v>227</v>
      </c>
      <c r="Q27" s="40">
        <v>11</v>
      </c>
      <c r="R27" s="40">
        <v>2020</v>
      </c>
      <c r="S27" s="40">
        <v>14</v>
      </c>
      <c r="T27" s="40">
        <v>17</v>
      </c>
      <c r="U27" s="40">
        <v>17</v>
      </c>
      <c r="V27" s="40">
        <v>17</v>
      </c>
      <c r="W27" s="40">
        <v>17</v>
      </c>
      <c r="X27" s="40">
        <v>17</v>
      </c>
      <c r="Y27" s="40">
        <v>17</v>
      </c>
      <c r="Z27" s="265">
        <v>53.3</v>
      </c>
      <c r="AA27" s="265">
        <v>53.3</v>
      </c>
      <c r="AB27" s="265">
        <v>53.3</v>
      </c>
      <c r="AC27" s="265">
        <v>53.3</v>
      </c>
      <c r="AD27" s="265">
        <v>53.3</v>
      </c>
      <c r="AE27" s="265">
        <v>53.3</v>
      </c>
      <c r="AF27" s="265">
        <f t="shared" si="1"/>
        <v>319.8</v>
      </c>
      <c r="AG27" s="264">
        <v>53.3</v>
      </c>
      <c r="AH27" s="40" t="s">
        <v>239</v>
      </c>
      <c r="AI27" s="217"/>
      <c r="AJ27" s="40"/>
      <c r="AK27" s="264">
        <v>53.3</v>
      </c>
      <c r="AL27" s="40" t="s">
        <v>238</v>
      </c>
      <c r="AM27" s="217"/>
      <c r="AN27" s="40"/>
      <c r="AO27" s="264">
        <v>53.3</v>
      </c>
      <c r="AP27" s="40" t="s">
        <v>239</v>
      </c>
      <c r="AQ27" s="217"/>
      <c r="AR27" s="40"/>
      <c r="AS27" s="264">
        <v>53.3</v>
      </c>
      <c r="AT27" s="40" t="s">
        <v>239</v>
      </c>
      <c r="AU27" s="217"/>
      <c r="AV27" s="40"/>
      <c r="AW27" s="264">
        <v>53.3</v>
      </c>
      <c r="AX27" s="40" t="s">
        <v>239</v>
      </c>
      <c r="AY27" s="217"/>
      <c r="AZ27" s="40"/>
      <c r="BA27" s="264">
        <v>53.3</v>
      </c>
      <c r="BB27" s="40" t="s">
        <v>239</v>
      </c>
      <c r="BC27" s="217"/>
      <c r="BD27" s="40"/>
      <c r="BE27" s="266">
        <f t="shared" si="0"/>
        <v>319.8</v>
      </c>
      <c r="BF27" s="255" t="s">
        <v>861</v>
      </c>
      <c r="BG27" s="256"/>
      <c r="BH27" s="69"/>
      <c r="BI27" s="69"/>
      <c r="BJ27" s="217"/>
      <c r="BK27" s="69"/>
      <c r="BL27" s="252"/>
      <c r="BM27" s="252"/>
      <c r="BN27" s="256"/>
      <c r="BO27" s="69"/>
      <c r="BP27" s="69"/>
      <c r="BQ27" s="217"/>
      <c r="BR27" s="69"/>
      <c r="BS27" s="252"/>
      <c r="BT27" s="252"/>
    </row>
    <row r="28" spans="1:72" ht="211.5" customHeight="1">
      <c r="A28" s="26"/>
      <c r="B28" s="362"/>
      <c r="C28" s="360"/>
      <c r="D28" s="302" t="s">
        <v>739</v>
      </c>
      <c r="E28" s="263">
        <v>4.7999999999999996E-3</v>
      </c>
      <c r="F28" s="39" t="s">
        <v>700</v>
      </c>
      <c r="G28" s="309" t="s">
        <v>346</v>
      </c>
      <c r="H28" s="309" t="s">
        <v>347</v>
      </c>
      <c r="I28" s="309" t="s">
        <v>348</v>
      </c>
      <c r="J28" s="309" t="s">
        <v>349</v>
      </c>
      <c r="K28" s="311">
        <v>44238</v>
      </c>
      <c r="L28" s="311">
        <v>46387</v>
      </c>
      <c r="M28" s="306" t="s">
        <v>18</v>
      </c>
      <c r="N28" s="306" t="s">
        <v>1120</v>
      </c>
      <c r="O28" s="306" t="s">
        <v>990</v>
      </c>
      <c r="P28" s="253" t="s">
        <v>230</v>
      </c>
      <c r="Q28" s="69">
        <v>0</v>
      </c>
      <c r="R28" s="40">
        <v>2021</v>
      </c>
      <c r="S28" s="69">
        <v>0.2</v>
      </c>
      <c r="T28" s="69">
        <v>0.4</v>
      </c>
      <c r="U28" s="69">
        <v>0.56000000000000005</v>
      </c>
      <c r="V28" s="69">
        <v>0.72</v>
      </c>
      <c r="W28" s="69">
        <v>0.86</v>
      </c>
      <c r="X28" s="69">
        <v>1</v>
      </c>
      <c r="Y28" s="69">
        <v>1</v>
      </c>
      <c r="Z28" s="265">
        <v>128.21</v>
      </c>
      <c r="AA28" s="265">
        <v>132.06</v>
      </c>
      <c r="AB28" s="265">
        <v>136.02000000000001</v>
      </c>
      <c r="AC28" s="265">
        <v>140.1</v>
      </c>
      <c r="AD28" s="265">
        <v>144.30000000000001</v>
      </c>
      <c r="AE28" s="265">
        <v>148.63</v>
      </c>
      <c r="AF28" s="265">
        <f t="shared" si="1"/>
        <v>829.32</v>
      </c>
      <c r="AG28" s="264">
        <v>128.21</v>
      </c>
      <c r="AH28" s="40" t="s">
        <v>238</v>
      </c>
      <c r="AI28" s="217"/>
      <c r="AJ28" s="40"/>
      <c r="AK28" s="264">
        <v>132.06</v>
      </c>
      <c r="AL28" s="40" t="s">
        <v>238</v>
      </c>
      <c r="AM28" s="217"/>
      <c r="AN28" s="40"/>
      <c r="AO28" s="264">
        <v>136.02000000000001</v>
      </c>
      <c r="AP28" s="40" t="s">
        <v>238</v>
      </c>
      <c r="AQ28" s="217"/>
      <c r="AR28" s="40"/>
      <c r="AS28" s="264">
        <v>140.1</v>
      </c>
      <c r="AT28" s="40" t="s">
        <v>238</v>
      </c>
      <c r="AU28" s="217"/>
      <c r="AV28" s="40"/>
      <c r="AW28" s="264">
        <v>144.30000000000001</v>
      </c>
      <c r="AX28" s="40" t="s">
        <v>238</v>
      </c>
      <c r="AY28" s="217"/>
      <c r="AZ28" s="40"/>
      <c r="BA28" s="264">
        <v>148.63</v>
      </c>
      <c r="BB28" s="40" t="s">
        <v>238</v>
      </c>
      <c r="BC28" s="217"/>
      <c r="BD28" s="40"/>
      <c r="BE28" s="266">
        <f t="shared" si="0"/>
        <v>829.32</v>
      </c>
      <c r="BF28" s="255" t="s">
        <v>862</v>
      </c>
      <c r="BG28" s="256"/>
      <c r="BH28" s="69"/>
      <c r="BI28" s="69"/>
      <c r="BJ28" s="217"/>
      <c r="BK28" s="69"/>
      <c r="BL28" s="252"/>
      <c r="BM28" s="252"/>
      <c r="BN28" s="256"/>
      <c r="BO28" s="69"/>
      <c r="BP28" s="69"/>
      <c r="BQ28" s="217"/>
      <c r="BR28" s="69"/>
      <c r="BS28" s="252"/>
      <c r="BT28" s="252"/>
    </row>
    <row r="29" spans="1:72" ht="143.25" customHeight="1">
      <c r="A29" s="26"/>
      <c r="B29" s="362"/>
      <c r="C29" s="360"/>
      <c r="D29" s="302" t="s">
        <v>740</v>
      </c>
      <c r="E29" s="263">
        <v>4.7999999999999996E-3</v>
      </c>
      <c r="F29" s="39" t="s">
        <v>700</v>
      </c>
      <c r="G29" s="309" t="s">
        <v>305</v>
      </c>
      <c r="H29" s="309" t="s">
        <v>37</v>
      </c>
      <c r="I29" s="309" t="s">
        <v>350</v>
      </c>
      <c r="J29" s="309" t="s">
        <v>351</v>
      </c>
      <c r="K29" s="311">
        <v>44238</v>
      </c>
      <c r="L29" s="311">
        <v>46387</v>
      </c>
      <c r="M29" s="306" t="s">
        <v>384</v>
      </c>
      <c r="N29" s="306" t="s">
        <v>1121</v>
      </c>
      <c r="O29" s="306" t="s">
        <v>991</v>
      </c>
      <c r="P29" s="253" t="s">
        <v>230</v>
      </c>
      <c r="Q29" s="69">
        <v>0</v>
      </c>
      <c r="R29" s="40">
        <v>2021</v>
      </c>
      <c r="S29" s="69">
        <v>0.35</v>
      </c>
      <c r="T29" s="69">
        <v>0.72</v>
      </c>
      <c r="U29" s="69">
        <v>0.79</v>
      </c>
      <c r="V29" s="69">
        <v>0.86</v>
      </c>
      <c r="W29" s="69">
        <v>0.93</v>
      </c>
      <c r="X29" s="69">
        <v>1</v>
      </c>
      <c r="Y29" s="69">
        <v>1</v>
      </c>
      <c r="Z29" s="265">
        <v>85</v>
      </c>
      <c r="AA29" s="265">
        <v>42.5</v>
      </c>
      <c r="AB29" s="265">
        <v>28.33</v>
      </c>
      <c r="AC29" s="265">
        <v>28.33</v>
      </c>
      <c r="AD29" s="265">
        <v>28.33</v>
      </c>
      <c r="AE29" s="265">
        <v>28.33</v>
      </c>
      <c r="AF29" s="265">
        <f t="shared" si="1"/>
        <v>240.81999999999994</v>
      </c>
      <c r="AG29" s="264">
        <v>85</v>
      </c>
      <c r="AH29" s="40" t="s">
        <v>244</v>
      </c>
      <c r="AI29" s="217"/>
      <c r="AJ29" s="40"/>
      <c r="AK29" s="264">
        <v>42.5</v>
      </c>
      <c r="AL29" s="40" t="s">
        <v>244</v>
      </c>
      <c r="AM29" s="217"/>
      <c r="AN29" s="40"/>
      <c r="AO29" s="264">
        <v>28.33</v>
      </c>
      <c r="AP29" s="40" t="s">
        <v>244</v>
      </c>
      <c r="AQ29" s="217"/>
      <c r="AR29" s="40"/>
      <c r="AS29" s="264">
        <v>28.33</v>
      </c>
      <c r="AT29" s="40" t="s">
        <v>244</v>
      </c>
      <c r="AU29" s="217"/>
      <c r="AV29" s="40"/>
      <c r="AW29" s="264">
        <v>28.33</v>
      </c>
      <c r="AX29" s="40" t="s">
        <v>244</v>
      </c>
      <c r="AY29" s="217"/>
      <c r="AZ29" s="40"/>
      <c r="BA29" s="264">
        <v>28.33</v>
      </c>
      <c r="BB29" s="40" t="s">
        <v>244</v>
      </c>
      <c r="BC29" s="217"/>
      <c r="BD29" s="40"/>
      <c r="BE29" s="266">
        <f t="shared" si="0"/>
        <v>240.81999999999994</v>
      </c>
      <c r="BF29" s="255" t="s">
        <v>863</v>
      </c>
      <c r="BG29" s="256"/>
      <c r="BH29" s="69"/>
      <c r="BI29" s="69"/>
      <c r="BJ29" s="217"/>
      <c r="BK29" s="69"/>
      <c r="BL29" s="252"/>
      <c r="BM29" s="252"/>
      <c r="BN29" s="256"/>
      <c r="BO29" s="69"/>
      <c r="BP29" s="69"/>
      <c r="BQ29" s="217"/>
      <c r="BR29" s="69"/>
      <c r="BS29" s="252"/>
      <c r="BT29" s="252"/>
    </row>
    <row r="30" spans="1:72" ht="124.45" customHeight="1">
      <c r="A30" s="26"/>
      <c r="B30" s="362"/>
      <c r="C30" s="360"/>
      <c r="D30" s="302" t="s">
        <v>741</v>
      </c>
      <c r="E30" s="263">
        <v>4.7999999999999996E-3</v>
      </c>
      <c r="F30" s="39" t="s">
        <v>700</v>
      </c>
      <c r="G30" s="309" t="s">
        <v>305</v>
      </c>
      <c r="H30" s="309" t="s">
        <v>37</v>
      </c>
      <c r="I30" s="309" t="s">
        <v>350</v>
      </c>
      <c r="J30" s="309" t="s">
        <v>351</v>
      </c>
      <c r="K30" s="311">
        <v>44238</v>
      </c>
      <c r="L30" s="311">
        <v>46387</v>
      </c>
      <c r="M30" s="306" t="s">
        <v>384</v>
      </c>
      <c r="N30" s="306" t="s">
        <v>1122</v>
      </c>
      <c r="O30" s="306" t="s">
        <v>992</v>
      </c>
      <c r="P30" s="253" t="s">
        <v>230</v>
      </c>
      <c r="Q30" s="69">
        <v>0</v>
      </c>
      <c r="R30" s="40">
        <v>2021</v>
      </c>
      <c r="S30" s="69">
        <v>0.35</v>
      </c>
      <c r="T30" s="69">
        <v>0.5</v>
      </c>
      <c r="U30" s="69">
        <v>0.85</v>
      </c>
      <c r="V30" s="69">
        <v>0.9</v>
      </c>
      <c r="W30" s="69">
        <v>0.95</v>
      </c>
      <c r="X30" s="69">
        <v>1</v>
      </c>
      <c r="Y30" s="69">
        <v>1</v>
      </c>
      <c r="Z30" s="216"/>
      <c r="AA30" s="216"/>
      <c r="AB30" s="216"/>
      <c r="AC30" s="216"/>
      <c r="AD30" s="216"/>
      <c r="AE30" s="216"/>
      <c r="AF30" s="265" t="str">
        <f t="shared" si="1"/>
        <v/>
      </c>
      <c r="AG30" s="217"/>
      <c r="AH30" s="40" t="s">
        <v>241</v>
      </c>
      <c r="AI30" s="217"/>
      <c r="AJ30" s="40"/>
      <c r="AK30" s="217"/>
      <c r="AL30" s="40" t="s">
        <v>241</v>
      </c>
      <c r="AM30" s="217"/>
      <c r="AN30" s="40"/>
      <c r="AO30" s="217"/>
      <c r="AP30" s="40" t="s">
        <v>241</v>
      </c>
      <c r="AQ30" s="217"/>
      <c r="AR30" s="40"/>
      <c r="AS30" s="217"/>
      <c r="AT30" s="40" t="s">
        <v>241</v>
      </c>
      <c r="AU30" s="217"/>
      <c r="AV30" s="40"/>
      <c r="AW30" s="217"/>
      <c r="AX30" s="40" t="s">
        <v>241</v>
      </c>
      <c r="AY30" s="217"/>
      <c r="AZ30" s="40"/>
      <c r="BA30" s="217"/>
      <c r="BB30" s="40" t="s">
        <v>241</v>
      </c>
      <c r="BC30" s="217"/>
      <c r="BD30" s="40"/>
      <c r="BE30" s="266" t="str">
        <f t="shared" si="0"/>
        <v/>
      </c>
      <c r="BF30" s="255" t="s">
        <v>864</v>
      </c>
      <c r="BG30" s="256"/>
      <c r="BH30" s="69"/>
      <c r="BI30" s="69"/>
      <c r="BJ30" s="217"/>
      <c r="BK30" s="69"/>
      <c r="BL30" s="252"/>
      <c r="BM30" s="252"/>
      <c r="BN30" s="256"/>
      <c r="BO30" s="69"/>
      <c r="BP30" s="69"/>
      <c r="BQ30" s="217"/>
      <c r="BR30" s="69"/>
      <c r="BS30" s="252"/>
      <c r="BT30" s="252"/>
    </row>
    <row r="31" spans="1:72" ht="124.45" customHeight="1">
      <c r="A31" s="26"/>
      <c r="B31" s="362"/>
      <c r="C31" s="360"/>
      <c r="D31" s="302" t="s">
        <v>742</v>
      </c>
      <c r="E31" s="263">
        <v>4.7999999999999996E-3</v>
      </c>
      <c r="F31" s="39" t="s">
        <v>700</v>
      </c>
      <c r="G31" s="309" t="s">
        <v>342</v>
      </c>
      <c r="H31" s="309" t="s">
        <v>382</v>
      </c>
      <c r="I31" s="309" t="s">
        <v>383</v>
      </c>
      <c r="J31" s="309" t="s">
        <v>627</v>
      </c>
      <c r="K31" s="311">
        <v>44238</v>
      </c>
      <c r="L31" s="311">
        <v>44926</v>
      </c>
      <c r="M31" s="306" t="s">
        <v>91</v>
      </c>
      <c r="N31" s="306" t="s">
        <v>1123</v>
      </c>
      <c r="O31" s="306" t="s">
        <v>629</v>
      </c>
      <c r="P31" s="253" t="s">
        <v>230</v>
      </c>
      <c r="Q31" s="40">
        <v>17000</v>
      </c>
      <c r="R31" s="40">
        <v>2020</v>
      </c>
      <c r="S31" s="40">
        <v>18000</v>
      </c>
      <c r="T31" s="40">
        <v>19000</v>
      </c>
      <c r="U31" s="40"/>
      <c r="V31" s="40"/>
      <c r="W31" s="40"/>
      <c r="X31" s="40"/>
      <c r="Y31" s="40">
        <v>19000</v>
      </c>
      <c r="Z31" s="265">
        <v>2000</v>
      </c>
      <c r="AA31" s="265">
        <v>2060</v>
      </c>
      <c r="AB31" s="216"/>
      <c r="AC31" s="216"/>
      <c r="AD31" s="216"/>
      <c r="AE31" s="216"/>
      <c r="AF31" s="265">
        <f t="shared" si="1"/>
        <v>4060</v>
      </c>
      <c r="AG31" s="264">
        <v>2000</v>
      </c>
      <c r="AH31" s="40" t="s">
        <v>241</v>
      </c>
      <c r="AI31" s="217"/>
      <c r="AJ31" s="40"/>
      <c r="AK31" s="264">
        <v>2060</v>
      </c>
      <c r="AL31" s="40" t="s">
        <v>239</v>
      </c>
      <c r="AM31" s="217"/>
      <c r="AN31" s="40"/>
      <c r="AO31" s="217"/>
      <c r="AP31" s="40"/>
      <c r="AQ31" s="217"/>
      <c r="AR31" s="40"/>
      <c r="AS31" s="217"/>
      <c r="AT31" s="40"/>
      <c r="AU31" s="217"/>
      <c r="AV31" s="40"/>
      <c r="AW31" s="217"/>
      <c r="AX31" s="40"/>
      <c r="AY31" s="217"/>
      <c r="AZ31" s="40"/>
      <c r="BA31" s="217"/>
      <c r="BB31" s="40"/>
      <c r="BC31" s="217"/>
      <c r="BD31" s="40"/>
      <c r="BE31" s="266">
        <f t="shared" si="0"/>
        <v>4060</v>
      </c>
      <c r="BF31" s="255" t="s">
        <v>865</v>
      </c>
      <c r="BG31" s="256"/>
      <c r="BH31" s="69"/>
      <c r="BI31" s="69"/>
      <c r="BJ31" s="217"/>
      <c r="BK31" s="69"/>
      <c r="BL31" s="252"/>
      <c r="BM31" s="252"/>
      <c r="BN31" s="256"/>
      <c r="BO31" s="69"/>
      <c r="BP31" s="69"/>
      <c r="BQ31" s="217"/>
      <c r="BR31" s="69"/>
      <c r="BS31" s="252"/>
      <c r="BT31" s="252"/>
    </row>
    <row r="32" spans="1:72" ht="141.85" customHeight="1">
      <c r="A32" s="26"/>
      <c r="B32" s="362"/>
      <c r="C32" s="360"/>
      <c r="D32" s="302" t="s">
        <v>743</v>
      </c>
      <c r="E32" s="263">
        <v>4.7999999999999996E-3</v>
      </c>
      <c r="F32" s="39" t="s">
        <v>700</v>
      </c>
      <c r="G32" s="309" t="s">
        <v>342</v>
      </c>
      <c r="H32" s="309" t="s">
        <v>1234</v>
      </c>
      <c r="I32" s="309" t="s">
        <v>630</v>
      </c>
      <c r="J32" s="309" t="s">
        <v>631</v>
      </c>
      <c r="K32" s="311">
        <v>44238</v>
      </c>
      <c r="L32" s="311">
        <v>45291</v>
      </c>
      <c r="M32" s="306" t="s">
        <v>17</v>
      </c>
      <c r="N32" s="306" t="s">
        <v>1124</v>
      </c>
      <c r="O32" s="306" t="s">
        <v>993</v>
      </c>
      <c r="P32" s="253" t="s">
        <v>230</v>
      </c>
      <c r="Q32" s="69">
        <v>0</v>
      </c>
      <c r="R32" s="40">
        <v>2021</v>
      </c>
      <c r="S32" s="263">
        <v>0.39839999999999998</v>
      </c>
      <c r="T32" s="69">
        <v>0.6</v>
      </c>
      <c r="U32" s="69">
        <v>1</v>
      </c>
      <c r="V32" s="40"/>
      <c r="W32" s="40"/>
      <c r="X32" s="40"/>
      <c r="Y32" s="69">
        <v>1</v>
      </c>
      <c r="Z32" s="265">
        <v>35</v>
      </c>
      <c r="AA32" s="265">
        <v>100</v>
      </c>
      <c r="AB32" s="265">
        <v>150</v>
      </c>
      <c r="AC32" s="216"/>
      <c r="AD32" s="216"/>
      <c r="AE32" s="216"/>
      <c r="AF32" s="265">
        <f t="shared" si="1"/>
        <v>285</v>
      </c>
      <c r="AG32" s="264">
        <v>35</v>
      </c>
      <c r="AH32" s="40" t="s">
        <v>244</v>
      </c>
      <c r="AI32" s="217"/>
      <c r="AJ32" s="40"/>
      <c r="AK32" s="264">
        <v>100</v>
      </c>
      <c r="AL32" s="40" t="s">
        <v>244</v>
      </c>
      <c r="AM32" s="217"/>
      <c r="AN32" s="40"/>
      <c r="AO32" s="264">
        <v>150</v>
      </c>
      <c r="AP32" s="40" t="s">
        <v>244</v>
      </c>
      <c r="AQ32" s="217"/>
      <c r="AR32" s="40"/>
      <c r="AS32" s="217"/>
      <c r="AT32" s="40"/>
      <c r="AU32" s="217"/>
      <c r="AV32" s="40"/>
      <c r="AW32" s="217"/>
      <c r="AX32" s="40"/>
      <c r="AY32" s="217"/>
      <c r="AZ32" s="40"/>
      <c r="BA32" s="217"/>
      <c r="BB32" s="40"/>
      <c r="BC32" s="217"/>
      <c r="BD32" s="40"/>
      <c r="BE32" s="266">
        <f t="shared" si="0"/>
        <v>285</v>
      </c>
      <c r="BF32" s="255" t="s">
        <v>866</v>
      </c>
      <c r="BG32" s="256"/>
      <c r="BH32" s="69"/>
      <c r="BI32" s="69"/>
      <c r="BJ32" s="217"/>
      <c r="BK32" s="69"/>
      <c r="BL32" s="252"/>
      <c r="BM32" s="252"/>
      <c r="BN32" s="256"/>
      <c r="BO32" s="69"/>
      <c r="BP32" s="69"/>
      <c r="BQ32" s="217"/>
      <c r="BR32" s="69"/>
      <c r="BS32" s="252"/>
      <c r="BT32" s="252"/>
    </row>
    <row r="33" spans="1:72" ht="124.45" customHeight="1">
      <c r="B33" s="362"/>
      <c r="C33" s="360"/>
      <c r="D33" s="302" t="s">
        <v>744</v>
      </c>
      <c r="E33" s="263">
        <v>4.7999999999999996E-3</v>
      </c>
      <c r="F33" s="39" t="s">
        <v>700</v>
      </c>
      <c r="G33" s="309" t="s">
        <v>361</v>
      </c>
      <c r="H33" s="309" t="s">
        <v>632</v>
      </c>
      <c r="I33" s="309" t="s">
        <v>385</v>
      </c>
      <c r="J33" s="309" t="s">
        <v>386</v>
      </c>
      <c r="K33" s="311">
        <v>44238</v>
      </c>
      <c r="L33" s="311">
        <v>46387</v>
      </c>
      <c r="M33" s="306" t="s">
        <v>18</v>
      </c>
      <c r="N33" s="306" t="s">
        <v>1125</v>
      </c>
      <c r="O33" s="306" t="s">
        <v>994</v>
      </c>
      <c r="P33" s="253" t="s">
        <v>230</v>
      </c>
      <c r="Q33" s="69">
        <v>0</v>
      </c>
      <c r="R33" s="40">
        <v>2021</v>
      </c>
      <c r="S33" s="69">
        <v>0.66</v>
      </c>
      <c r="T33" s="235">
        <v>0.72799999999999998</v>
      </c>
      <c r="U33" s="235">
        <v>0.79600000000000004</v>
      </c>
      <c r="V33" s="235">
        <v>0.86399999999999999</v>
      </c>
      <c r="W33" s="235">
        <v>0.93200000000000005</v>
      </c>
      <c r="X33" s="235">
        <v>1</v>
      </c>
      <c r="Y33" s="69">
        <v>1</v>
      </c>
      <c r="Z33" s="216"/>
      <c r="AA33" s="216"/>
      <c r="AB33" s="216"/>
      <c r="AC33" s="216"/>
      <c r="AD33" s="216"/>
      <c r="AE33" s="216"/>
      <c r="AF33" s="265" t="str">
        <f t="shared" si="1"/>
        <v/>
      </c>
      <c r="AG33" s="217"/>
      <c r="AH33" s="40" t="s">
        <v>241</v>
      </c>
      <c r="AI33" s="217"/>
      <c r="AJ33" s="40"/>
      <c r="AK33" s="217"/>
      <c r="AL33" s="40" t="s">
        <v>241</v>
      </c>
      <c r="AM33" s="217"/>
      <c r="AN33" s="40"/>
      <c r="AO33" s="217"/>
      <c r="AP33" s="40" t="s">
        <v>241</v>
      </c>
      <c r="AQ33" s="217"/>
      <c r="AR33" s="40"/>
      <c r="AS33" s="217"/>
      <c r="AT33" s="40" t="s">
        <v>241</v>
      </c>
      <c r="AU33" s="217"/>
      <c r="AV33" s="40"/>
      <c r="AW33" s="217"/>
      <c r="AX33" s="40" t="s">
        <v>241</v>
      </c>
      <c r="AY33" s="217"/>
      <c r="AZ33" s="40"/>
      <c r="BA33" s="217"/>
      <c r="BB33" s="40" t="s">
        <v>241</v>
      </c>
      <c r="BC33" s="217"/>
      <c r="BD33" s="40"/>
      <c r="BE33" s="266" t="str">
        <f t="shared" si="0"/>
        <v/>
      </c>
      <c r="BF33" s="255" t="s">
        <v>867</v>
      </c>
      <c r="BG33" s="256"/>
      <c r="BH33" s="69"/>
      <c r="BI33" s="69"/>
      <c r="BJ33" s="217"/>
      <c r="BK33" s="69"/>
      <c r="BL33" s="252"/>
      <c r="BM33" s="252"/>
      <c r="BN33" s="256"/>
      <c r="BO33" s="69"/>
      <c r="BP33" s="69"/>
      <c r="BQ33" s="217"/>
      <c r="BR33" s="69"/>
      <c r="BS33" s="252"/>
      <c r="BT33" s="252"/>
    </row>
    <row r="34" spans="1:72" ht="124.45" customHeight="1">
      <c r="B34" s="362"/>
      <c r="C34" s="360"/>
      <c r="D34" s="302" t="s">
        <v>745</v>
      </c>
      <c r="E34" s="263">
        <v>4.7999999999999996E-3</v>
      </c>
      <c r="F34" s="39" t="s">
        <v>700</v>
      </c>
      <c r="G34" s="309" t="s">
        <v>633</v>
      </c>
      <c r="H34" s="309" t="s">
        <v>634</v>
      </c>
      <c r="I34" s="309" t="s">
        <v>1235</v>
      </c>
      <c r="J34" s="309" t="s">
        <v>1236</v>
      </c>
      <c r="K34" s="311">
        <v>44238</v>
      </c>
      <c r="L34" s="311">
        <v>45657</v>
      </c>
      <c r="M34" s="306" t="s">
        <v>18</v>
      </c>
      <c r="N34" s="306" t="s">
        <v>1126</v>
      </c>
      <c r="O34" s="306" t="s">
        <v>1237</v>
      </c>
      <c r="P34" s="253" t="s">
        <v>230</v>
      </c>
      <c r="Q34" s="69">
        <v>0</v>
      </c>
      <c r="R34" s="40">
        <v>2021</v>
      </c>
      <c r="S34" s="69">
        <v>0.5</v>
      </c>
      <c r="T34" s="69">
        <v>0.8</v>
      </c>
      <c r="U34" s="69">
        <v>0.9</v>
      </c>
      <c r="V34" s="69">
        <v>1</v>
      </c>
      <c r="W34" s="40"/>
      <c r="X34" s="40"/>
      <c r="Y34" s="69">
        <v>1</v>
      </c>
      <c r="Z34" s="216"/>
      <c r="AA34" s="216"/>
      <c r="AB34" s="216"/>
      <c r="AC34" s="216"/>
      <c r="AD34" s="216"/>
      <c r="AE34" s="216"/>
      <c r="AF34" s="265" t="str">
        <f t="shared" si="1"/>
        <v/>
      </c>
      <c r="AG34" s="217"/>
      <c r="AH34" s="40" t="s">
        <v>241</v>
      </c>
      <c r="AI34" s="217"/>
      <c r="AJ34" s="40"/>
      <c r="AK34" s="217"/>
      <c r="AL34" s="40" t="s">
        <v>241</v>
      </c>
      <c r="AM34" s="217"/>
      <c r="AN34" s="40"/>
      <c r="AO34" s="217"/>
      <c r="AP34" s="40" t="s">
        <v>241</v>
      </c>
      <c r="AQ34" s="217"/>
      <c r="AR34" s="40"/>
      <c r="AS34" s="217"/>
      <c r="AT34" s="40" t="s">
        <v>241</v>
      </c>
      <c r="AU34" s="217"/>
      <c r="AV34" s="40"/>
      <c r="AW34" s="217"/>
      <c r="AX34" s="40"/>
      <c r="AY34" s="217"/>
      <c r="AZ34" s="40"/>
      <c r="BA34" s="217"/>
      <c r="BB34" s="40"/>
      <c r="BC34" s="217"/>
      <c r="BD34" s="40"/>
      <c r="BE34" s="266" t="str">
        <f t="shared" si="0"/>
        <v/>
      </c>
      <c r="BF34" s="255" t="s">
        <v>868</v>
      </c>
      <c r="BG34" s="256"/>
      <c r="BH34" s="69"/>
      <c r="BI34" s="69"/>
      <c r="BJ34" s="217"/>
      <c r="BK34" s="69"/>
      <c r="BL34" s="252"/>
      <c r="BM34" s="252"/>
      <c r="BN34" s="256"/>
      <c r="BO34" s="69"/>
      <c r="BP34" s="69"/>
      <c r="BQ34" s="217"/>
      <c r="BR34" s="69"/>
      <c r="BS34" s="252"/>
      <c r="BT34" s="252"/>
    </row>
    <row r="35" spans="1:72" ht="162.80000000000001" customHeight="1">
      <c r="B35" s="362"/>
      <c r="C35" s="360"/>
      <c r="D35" s="302" t="s">
        <v>746</v>
      </c>
      <c r="E35" s="263">
        <v>4.7999999999999996E-3</v>
      </c>
      <c r="F35" s="39" t="s">
        <v>700</v>
      </c>
      <c r="G35" s="309" t="s">
        <v>342</v>
      </c>
      <c r="H35" s="309" t="s">
        <v>635</v>
      </c>
      <c r="I35" s="309" t="s">
        <v>636</v>
      </c>
      <c r="J35" s="309" t="s">
        <v>637</v>
      </c>
      <c r="K35" s="311">
        <v>44238</v>
      </c>
      <c r="L35" s="311">
        <v>44560</v>
      </c>
      <c r="M35" s="306" t="s">
        <v>18</v>
      </c>
      <c r="N35" s="306" t="s">
        <v>1127</v>
      </c>
      <c r="O35" s="306" t="s">
        <v>995</v>
      </c>
      <c r="P35" s="253" t="s">
        <v>230</v>
      </c>
      <c r="Q35" s="69">
        <v>0.1</v>
      </c>
      <c r="R35" s="40">
        <v>2020</v>
      </c>
      <c r="S35" s="69">
        <v>1</v>
      </c>
      <c r="T35" s="69"/>
      <c r="U35" s="40"/>
      <c r="V35" s="40"/>
      <c r="W35" s="40"/>
      <c r="X35" s="40"/>
      <c r="Y35" s="69">
        <v>1</v>
      </c>
      <c r="Z35" s="265">
        <v>400000</v>
      </c>
      <c r="AA35" s="216"/>
      <c r="AB35" s="216"/>
      <c r="AC35" s="216"/>
      <c r="AD35" s="216"/>
      <c r="AE35" s="216"/>
      <c r="AF35" s="265">
        <f t="shared" si="1"/>
        <v>400000</v>
      </c>
      <c r="AG35" s="264">
        <v>400000</v>
      </c>
      <c r="AH35" s="40" t="s">
        <v>244</v>
      </c>
      <c r="AI35" s="217"/>
      <c r="AJ35" s="40"/>
      <c r="AK35" s="217"/>
      <c r="AL35" s="40"/>
      <c r="AM35" s="217"/>
      <c r="AN35" s="40"/>
      <c r="AO35" s="217"/>
      <c r="AP35" s="40"/>
      <c r="AQ35" s="217"/>
      <c r="AR35" s="40"/>
      <c r="AS35" s="217"/>
      <c r="AT35" s="40"/>
      <c r="AU35" s="217"/>
      <c r="AV35" s="40"/>
      <c r="AW35" s="217"/>
      <c r="AX35" s="40"/>
      <c r="AY35" s="217"/>
      <c r="AZ35" s="40"/>
      <c r="BA35" s="217"/>
      <c r="BB35" s="40"/>
      <c r="BC35" s="217"/>
      <c r="BD35" s="40"/>
      <c r="BE35" s="266">
        <f t="shared" si="0"/>
        <v>400000</v>
      </c>
      <c r="BF35" s="255" t="s">
        <v>869</v>
      </c>
      <c r="BG35" s="256"/>
      <c r="BH35" s="69"/>
      <c r="BI35" s="69"/>
      <c r="BJ35" s="217"/>
      <c r="BK35" s="69"/>
      <c r="BL35" s="252"/>
      <c r="BM35" s="252"/>
      <c r="BN35" s="256"/>
      <c r="BO35" s="69"/>
      <c r="BP35" s="69"/>
      <c r="BQ35" s="217"/>
      <c r="BR35" s="69"/>
      <c r="BS35" s="252"/>
      <c r="BT35" s="252"/>
    </row>
    <row r="36" spans="1:72" ht="124.45" customHeight="1">
      <c r="B36" s="362"/>
      <c r="C36" s="360"/>
      <c r="D36" s="302" t="s">
        <v>747</v>
      </c>
      <c r="E36" s="263">
        <v>4.7999999999999996E-3</v>
      </c>
      <c r="F36" s="39" t="s">
        <v>700</v>
      </c>
      <c r="G36" s="309" t="s">
        <v>342</v>
      </c>
      <c r="H36" s="309" t="s">
        <v>638</v>
      </c>
      <c r="I36" s="309" t="s">
        <v>639</v>
      </c>
      <c r="J36" s="309" t="s">
        <v>640</v>
      </c>
      <c r="K36" s="311">
        <v>44238</v>
      </c>
      <c r="L36" s="311">
        <v>45291</v>
      </c>
      <c r="M36" s="306" t="s">
        <v>18</v>
      </c>
      <c r="N36" s="306" t="s">
        <v>641</v>
      </c>
      <c r="O36" s="306" t="s">
        <v>996</v>
      </c>
      <c r="P36" s="253" t="s">
        <v>230</v>
      </c>
      <c r="Q36" s="69">
        <v>0</v>
      </c>
      <c r="R36" s="40">
        <v>2021</v>
      </c>
      <c r="S36" s="69">
        <v>0.4</v>
      </c>
      <c r="T36" s="69">
        <v>0.7</v>
      </c>
      <c r="U36" s="69">
        <v>1</v>
      </c>
      <c r="V36" s="40"/>
      <c r="W36" s="40"/>
      <c r="X36" s="40"/>
      <c r="Y36" s="69">
        <v>1</v>
      </c>
      <c r="Z36" s="265">
        <v>750</v>
      </c>
      <c r="AA36" s="216"/>
      <c r="AB36" s="216"/>
      <c r="AC36" s="216"/>
      <c r="AD36" s="216"/>
      <c r="AE36" s="216"/>
      <c r="AF36" s="265">
        <f t="shared" si="1"/>
        <v>750</v>
      </c>
      <c r="AG36" s="264">
        <v>750</v>
      </c>
      <c r="AH36" s="40" t="s">
        <v>476</v>
      </c>
      <c r="AI36" s="217"/>
      <c r="AJ36" s="40"/>
      <c r="AK36" s="217"/>
      <c r="AL36" s="40" t="s">
        <v>241</v>
      </c>
      <c r="AM36" s="217"/>
      <c r="AN36" s="40"/>
      <c r="AO36" s="217"/>
      <c r="AP36" s="40" t="s">
        <v>241</v>
      </c>
      <c r="AQ36" s="217"/>
      <c r="AR36" s="40"/>
      <c r="AS36" s="217"/>
      <c r="AT36" s="40"/>
      <c r="AU36" s="217"/>
      <c r="AV36" s="40"/>
      <c r="AW36" s="217"/>
      <c r="AX36" s="40"/>
      <c r="AY36" s="217"/>
      <c r="AZ36" s="40"/>
      <c r="BA36" s="217"/>
      <c r="BB36" s="40"/>
      <c r="BC36" s="217"/>
      <c r="BD36" s="40"/>
      <c r="BE36" s="266">
        <f t="shared" si="0"/>
        <v>750</v>
      </c>
      <c r="BF36" s="255" t="s">
        <v>870</v>
      </c>
      <c r="BG36" s="256"/>
      <c r="BH36" s="69"/>
      <c r="BI36" s="69"/>
      <c r="BJ36" s="217"/>
      <c r="BK36" s="69"/>
      <c r="BL36" s="252"/>
      <c r="BM36" s="252"/>
      <c r="BN36" s="256"/>
      <c r="BO36" s="69"/>
      <c r="BP36" s="69"/>
      <c r="BQ36" s="217"/>
      <c r="BR36" s="69"/>
      <c r="BS36" s="252"/>
      <c r="BT36" s="252"/>
    </row>
    <row r="37" spans="1:72" ht="208.5" customHeight="1">
      <c r="B37" s="362"/>
      <c r="C37" s="360"/>
      <c r="D37" s="302" t="s">
        <v>748</v>
      </c>
      <c r="E37" s="263">
        <v>4.7999999999999996E-3</v>
      </c>
      <c r="F37" s="39" t="s">
        <v>700</v>
      </c>
      <c r="G37" s="309" t="s">
        <v>1251</v>
      </c>
      <c r="H37" s="309" t="s">
        <v>642</v>
      </c>
      <c r="I37" s="309" t="s">
        <v>643</v>
      </c>
      <c r="J37" s="309" t="s">
        <v>644</v>
      </c>
      <c r="K37" s="311">
        <v>44238</v>
      </c>
      <c r="L37" s="311">
        <v>45656</v>
      </c>
      <c r="M37" s="306" t="s">
        <v>18</v>
      </c>
      <c r="N37" s="306" t="s">
        <v>1128</v>
      </c>
      <c r="O37" s="306" t="s">
        <v>997</v>
      </c>
      <c r="P37" s="253" t="s">
        <v>230</v>
      </c>
      <c r="Q37" s="69">
        <v>0</v>
      </c>
      <c r="R37" s="40">
        <v>2021</v>
      </c>
      <c r="S37" s="263">
        <v>0.6</v>
      </c>
      <c r="T37" s="263">
        <v>0.93330000000000002</v>
      </c>
      <c r="U37" s="263">
        <v>0.96660000000000001</v>
      </c>
      <c r="V37" s="263">
        <v>1</v>
      </c>
      <c r="W37" s="40"/>
      <c r="X37" s="40"/>
      <c r="Y37" s="263">
        <v>1</v>
      </c>
      <c r="Z37" s="265">
        <v>1399.21</v>
      </c>
      <c r="AA37" s="265">
        <v>180</v>
      </c>
      <c r="AB37" s="265">
        <v>180</v>
      </c>
      <c r="AC37" s="265">
        <v>180</v>
      </c>
      <c r="AD37" s="216"/>
      <c r="AE37" s="216"/>
      <c r="AF37" s="265">
        <f t="shared" si="1"/>
        <v>1939.21</v>
      </c>
      <c r="AG37" s="264">
        <v>1399.21</v>
      </c>
      <c r="AH37" s="40" t="s">
        <v>239</v>
      </c>
      <c r="AI37" s="217"/>
      <c r="AJ37" s="40"/>
      <c r="AK37" s="264">
        <v>180</v>
      </c>
      <c r="AL37" s="40" t="s">
        <v>239</v>
      </c>
      <c r="AM37" s="217"/>
      <c r="AN37" s="40"/>
      <c r="AO37" s="264">
        <v>180</v>
      </c>
      <c r="AP37" s="40" t="s">
        <v>239</v>
      </c>
      <c r="AQ37" s="217"/>
      <c r="AR37" s="40"/>
      <c r="AS37" s="264">
        <v>180</v>
      </c>
      <c r="AT37" s="40" t="s">
        <v>239</v>
      </c>
      <c r="AU37" s="217"/>
      <c r="AV37" s="40"/>
      <c r="AW37" s="217"/>
      <c r="AX37" s="40"/>
      <c r="AY37" s="217"/>
      <c r="AZ37" s="40"/>
      <c r="BA37" s="217"/>
      <c r="BB37" s="40"/>
      <c r="BC37" s="217"/>
      <c r="BD37" s="40"/>
      <c r="BE37" s="266">
        <f t="shared" si="0"/>
        <v>1939.21</v>
      </c>
      <c r="BF37" s="255" t="s">
        <v>871</v>
      </c>
      <c r="BG37" s="256"/>
      <c r="BH37" s="69"/>
      <c r="BI37" s="69"/>
      <c r="BJ37" s="217"/>
      <c r="BK37" s="69"/>
      <c r="BL37" s="252"/>
      <c r="BM37" s="252"/>
      <c r="BN37" s="256"/>
      <c r="BO37" s="69"/>
      <c r="BP37" s="69"/>
      <c r="BQ37" s="217"/>
      <c r="BR37" s="69"/>
      <c r="BS37" s="252"/>
      <c r="BT37" s="252"/>
    </row>
    <row r="38" spans="1:72" ht="198.8" customHeight="1">
      <c r="B38" s="362"/>
      <c r="C38" s="360"/>
      <c r="D38" s="302" t="s">
        <v>749</v>
      </c>
      <c r="E38" s="263">
        <v>4.7999999999999996E-3</v>
      </c>
      <c r="F38" s="39" t="s">
        <v>700</v>
      </c>
      <c r="G38" s="309" t="s">
        <v>1244</v>
      </c>
      <c r="H38" s="309" t="s">
        <v>645</v>
      </c>
      <c r="I38" s="309" t="s">
        <v>646</v>
      </c>
      <c r="J38" s="309" t="s">
        <v>647</v>
      </c>
      <c r="K38" s="311">
        <v>44238</v>
      </c>
      <c r="L38" s="311">
        <v>44926</v>
      </c>
      <c r="M38" s="306" t="s">
        <v>18</v>
      </c>
      <c r="N38" s="306" t="s">
        <v>1129</v>
      </c>
      <c r="O38" s="306" t="s">
        <v>998</v>
      </c>
      <c r="P38" s="253" t="s">
        <v>230</v>
      </c>
      <c r="Q38" s="69">
        <v>0</v>
      </c>
      <c r="R38" s="40">
        <v>2021</v>
      </c>
      <c r="S38" s="69">
        <v>0.6</v>
      </c>
      <c r="T38" s="69">
        <v>1</v>
      </c>
      <c r="U38" s="69"/>
      <c r="V38" s="69"/>
      <c r="W38" s="40"/>
      <c r="X38" s="40"/>
      <c r="Y38" s="69">
        <v>1</v>
      </c>
      <c r="Z38" s="216"/>
      <c r="AA38" s="216"/>
      <c r="AB38" s="216"/>
      <c r="AC38" s="216"/>
      <c r="AD38" s="216"/>
      <c r="AE38" s="216"/>
      <c r="AF38" s="265" t="str">
        <f t="shared" si="1"/>
        <v/>
      </c>
      <c r="AG38" s="217"/>
      <c r="AH38" s="40" t="s">
        <v>241</v>
      </c>
      <c r="AI38" s="217"/>
      <c r="AJ38" s="40"/>
      <c r="AK38" s="217"/>
      <c r="AL38" s="40" t="s">
        <v>241</v>
      </c>
      <c r="AM38" s="217"/>
      <c r="AN38" s="40"/>
      <c r="AO38" s="217"/>
      <c r="AP38" s="40"/>
      <c r="AQ38" s="217"/>
      <c r="AR38" s="40"/>
      <c r="AS38" s="217"/>
      <c r="AT38" s="40"/>
      <c r="AU38" s="217"/>
      <c r="AV38" s="40"/>
      <c r="AW38" s="217"/>
      <c r="AX38" s="40"/>
      <c r="AY38" s="217"/>
      <c r="AZ38" s="40"/>
      <c r="BA38" s="217"/>
      <c r="BB38" s="40"/>
      <c r="BC38" s="217"/>
      <c r="BD38" s="40"/>
      <c r="BE38" s="266" t="str">
        <f t="shared" si="0"/>
        <v/>
      </c>
      <c r="BF38" s="255" t="s">
        <v>872</v>
      </c>
      <c r="BG38" s="256"/>
      <c r="BH38" s="69"/>
      <c r="BI38" s="69"/>
      <c r="BJ38" s="217"/>
      <c r="BK38" s="69"/>
      <c r="BL38" s="252"/>
      <c r="BM38" s="252"/>
      <c r="BN38" s="256"/>
      <c r="BO38" s="69"/>
      <c r="BP38" s="69"/>
      <c r="BQ38" s="217"/>
      <c r="BR38" s="69"/>
      <c r="BS38" s="252"/>
      <c r="BT38" s="252"/>
    </row>
    <row r="39" spans="1:72" ht="240.75" customHeight="1">
      <c r="B39" s="362"/>
      <c r="C39" s="360"/>
      <c r="D39" s="302" t="s">
        <v>750</v>
      </c>
      <c r="E39" s="263">
        <v>4.7999999999999996E-3</v>
      </c>
      <c r="F39" s="39" t="s">
        <v>700</v>
      </c>
      <c r="G39" s="309" t="s">
        <v>376</v>
      </c>
      <c r="H39" s="309" t="s">
        <v>650</v>
      </c>
      <c r="I39" s="309" t="s">
        <v>648</v>
      </c>
      <c r="J39" s="309" t="s">
        <v>649</v>
      </c>
      <c r="K39" s="311">
        <v>44238</v>
      </c>
      <c r="L39" s="311">
        <v>44926</v>
      </c>
      <c r="M39" s="306" t="s">
        <v>17</v>
      </c>
      <c r="N39" s="306" t="s">
        <v>1130</v>
      </c>
      <c r="O39" s="306" t="s">
        <v>999</v>
      </c>
      <c r="P39" s="253" t="s">
        <v>230</v>
      </c>
      <c r="Q39" s="69">
        <v>0</v>
      </c>
      <c r="R39" s="40">
        <v>2021</v>
      </c>
      <c r="S39" s="69">
        <v>0.5</v>
      </c>
      <c r="T39" s="69">
        <v>1</v>
      </c>
      <c r="U39" s="40"/>
      <c r="V39" s="40"/>
      <c r="W39" s="40"/>
      <c r="X39" s="40"/>
      <c r="Y39" s="69">
        <v>1</v>
      </c>
      <c r="Z39" s="265">
        <v>500</v>
      </c>
      <c r="AA39" s="216"/>
      <c r="AB39" s="216"/>
      <c r="AC39" s="216"/>
      <c r="AD39" s="216"/>
      <c r="AE39" s="216"/>
      <c r="AF39" s="265">
        <f t="shared" si="1"/>
        <v>500</v>
      </c>
      <c r="AG39" s="264">
        <v>500</v>
      </c>
      <c r="AH39" s="40" t="s">
        <v>239</v>
      </c>
      <c r="AI39" s="217"/>
      <c r="AJ39" s="40"/>
      <c r="AK39" s="217"/>
      <c r="AL39" s="40" t="s">
        <v>240</v>
      </c>
      <c r="AM39" s="217"/>
      <c r="AN39" s="40"/>
      <c r="AO39" s="217"/>
      <c r="AP39" s="40"/>
      <c r="AQ39" s="217"/>
      <c r="AR39" s="40"/>
      <c r="AS39" s="217"/>
      <c r="AT39" s="40"/>
      <c r="AU39" s="217"/>
      <c r="AV39" s="40"/>
      <c r="AW39" s="217"/>
      <c r="AX39" s="40"/>
      <c r="AY39" s="217"/>
      <c r="AZ39" s="40"/>
      <c r="BA39" s="217"/>
      <c r="BB39" s="40"/>
      <c r="BC39" s="217"/>
      <c r="BD39" s="40"/>
      <c r="BE39" s="266">
        <f t="shared" si="0"/>
        <v>500</v>
      </c>
      <c r="BF39" s="255" t="s">
        <v>873</v>
      </c>
      <c r="BG39" s="256"/>
      <c r="BH39" s="69"/>
      <c r="BI39" s="69"/>
      <c r="BJ39" s="217"/>
      <c r="BK39" s="69"/>
      <c r="BL39" s="252"/>
      <c r="BM39" s="252"/>
      <c r="BN39" s="256"/>
      <c r="BO39" s="69"/>
      <c r="BP39" s="69"/>
      <c r="BQ39" s="217"/>
      <c r="BR39" s="69"/>
      <c r="BS39" s="252"/>
      <c r="BT39" s="252"/>
    </row>
    <row r="40" spans="1:72" s="268" customFormat="1" ht="171.1" customHeight="1">
      <c r="A40" s="280"/>
      <c r="B40" s="362"/>
      <c r="C40" s="360"/>
      <c r="D40" s="302" t="s">
        <v>751</v>
      </c>
      <c r="E40" s="263">
        <v>4.7999999999999996E-3</v>
      </c>
      <c r="F40" s="39" t="s">
        <v>700</v>
      </c>
      <c r="G40" s="309" t="s">
        <v>342</v>
      </c>
      <c r="H40" s="309" t="s">
        <v>453</v>
      </c>
      <c r="I40" s="309" t="s">
        <v>595</v>
      </c>
      <c r="J40" s="309" t="s">
        <v>454</v>
      </c>
      <c r="K40" s="311">
        <v>44238</v>
      </c>
      <c r="L40" s="311">
        <v>44560</v>
      </c>
      <c r="M40" s="306" t="s">
        <v>18</v>
      </c>
      <c r="N40" s="306" t="s">
        <v>1131</v>
      </c>
      <c r="O40" s="306" t="s">
        <v>1000</v>
      </c>
      <c r="P40" s="253" t="s">
        <v>230</v>
      </c>
      <c r="Q40" s="69">
        <v>0</v>
      </c>
      <c r="R40" s="40">
        <v>2021</v>
      </c>
      <c r="S40" s="69">
        <v>1</v>
      </c>
      <c r="T40" s="40"/>
      <c r="U40" s="40"/>
      <c r="V40" s="40"/>
      <c r="W40" s="40"/>
      <c r="X40" s="40"/>
      <c r="Y40" s="69">
        <v>1</v>
      </c>
      <c r="Z40" s="265">
        <v>97500</v>
      </c>
      <c r="AA40" s="216"/>
      <c r="AB40" s="216"/>
      <c r="AC40" s="216"/>
      <c r="AD40" s="216"/>
      <c r="AE40" s="216"/>
      <c r="AF40" s="265">
        <f t="shared" si="1"/>
        <v>97500</v>
      </c>
      <c r="AG40" s="264">
        <v>97500</v>
      </c>
      <c r="AH40" s="40" t="s">
        <v>244</v>
      </c>
      <c r="AI40" s="217"/>
      <c r="AJ40" s="40"/>
      <c r="AK40" s="217"/>
      <c r="AL40" s="40"/>
      <c r="AM40" s="217"/>
      <c r="AN40" s="40"/>
      <c r="AO40" s="217"/>
      <c r="AP40" s="40"/>
      <c r="AQ40" s="217"/>
      <c r="AR40" s="40"/>
      <c r="AS40" s="217"/>
      <c r="AT40" s="40"/>
      <c r="AU40" s="217"/>
      <c r="AV40" s="40"/>
      <c r="AW40" s="217"/>
      <c r="AX40" s="40"/>
      <c r="AY40" s="217"/>
      <c r="AZ40" s="40"/>
      <c r="BA40" s="217"/>
      <c r="BB40" s="40"/>
      <c r="BC40" s="217"/>
      <c r="BD40" s="40"/>
      <c r="BE40" s="266">
        <f t="shared" si="0"/>
        <v>97500</v>
      </c>
      <c r="BF40" s="255" t="s">
        <v>874</v>
      </c>
      <c r="BG40" s="256"/>
      <c r="BH40" s="69"/>
      <c r="BI40" s="69"/>
      <c r="BJ40" s="217"/>
      <c r="BK40" s="69"/>
      <c r="BL40" s="252"/>
      <c r="BM40" s="252"/>
      <c r="BN40" s="256"/>
      <c r="BO40" s="69"/>
      <c r="BP40" s="69"/>
      <c r="BQ40" s="217"/>
      <c r="BR40" s="69"/>
      <c r="BS40" s="252"/>
      <c r="BT40" s="252"/>
    </row>
    <row r="41" spans="1:72" s="268" customFormat="1" ht="180" customHeight="1">
      <c r="A41" s="280"/>
      <c r="B41" s="362"/>
      <c r="C41" s="360"/>
      <c r="D41" s="302" t="s">
        <v>662</v>
      </c>
      <c r="E41" s="263">
        <v>4.7999999999999996E-3</v>
      </c>
      <c r="F41" s="39" t="s">
        <v>700</v>
      </c>
      <c r="G41" s="309" t="s">
        <v>1243</v>
      </c>
      <c r="H41" s="309" t="s">
        <v>455</v>
      </c>
      <c r="I41" s="309" t="s">
        <v>651</v>
      </c>
      <c r="J41" s="309" t="s">
        <v>652</v>
      </c>
      <c r="K41" s="311">
        <v>44238</v>
      </c>
      <c r="L41" s="311">
        <v>44925</v>
      </c>
      <c r="M41" s="306" t="s">
        <v>18</v>
      </c>
      <c r="N41" s="306" t="s">
        <v>1132</v>
      </c>
      <c r="O41" s="306" t="s">
        <v>1001</v>
      </c>
      <c r="P41" s="253" t="s">
        <v>230</v>
      </c>
      <c r="Q41" s="69">
        <v>0</v>
      </c>
      <c r="R41" s="40">
        <v>2021</v>
      </c>
      <c r="S41" s="69">
        <v>0.5</v>
      </c>
      <c r="T41" s="69">
        <v>1</v>
      </c>
      <c r="U41" s="40"/>
      <c r="V41" s="40"/>
      <c r="W41" s="40"/>
      <c r="X41" s="40"/>
      <c r="Y41" s="69">
        <v>1</v>
      </c>
      <c r="Z41" s="216"/>
      <c r="AA41" s="216"/>
      <c r="AB41" s="216"/>
      <c r="AC41" s="216"/>
      <c r="AD41" s="216"/>
      <c r="AE41" s="216"/>
      <c r="AF41" s="265" t="str">
        <f t="shared" si="1"/>
        <v/>
      </c>
      <c r="AG41" s="217"/>
      <c r="AH41" s="40" t="s">
        <v>240</v>
      </c>
      <c r="AI41" s="217"/>
      <c r="AJ41" s="40"/>
      <c r="AK41" s="217"/>
      <c r="AL41" s="40" t="s">
        <v>240</v>
      </c>
      <c r="AM41" s="217"/>
      <c r="AN41" s="40"/>
      <c r="AO41" s="217"/>
      <c r="AP41" s="40"/>
      <c r="AQ41" s="217"/>
      <c r="AR41" s="40"/>
      <c r="AS41" s="217"/>
      <c r="AT41" s="40"/>
      <c r="AU41" s="217"/>
      <c r="AV41" s="40"/>
      <c r="AW41" s="217"/>
      <c r="AX41" s="40"/>
      <c r="AY41" s="217"/>
      <c r="AZ41" s="40"/>
      <c r="BA41" s="217"/>
      <c r="BB41" s="40"/>
      <c r="BC41" s="217"/>
      <c r="BD41" s="40"/>
      <c r="BE41" s="266" t="str">
        <f t="shared" si="0"/>
        <v/>
      </c>
      <c r="BF41" s="255" t="s">
        <v>875</v>
      </c>
      <c r="BG41" s="256"/>
      <c r="BH41" s="69"/>
      <c r="BI41" s="69"/>
      <c r="BJ41" s="217"/>
      <c r="BK41" s="69"/>
      <c r="BL41" s="252"/>
      <c r="BM41" s="252"/>
      <c r="BN41" s="256"/>
      <c r="BO41" s="69"/>
      <c r="BP41" s="69"/>
      <c r="BQ41" s="217"/>
      <c r="BR41" s="69"/>
      <c r="BS41" s="252"/>
      <c r="BT41" s="252"/>
    </row>
    <row r="42" spans="1:72" ht="160.44999999999999" customHeight="1">
      <c r="B42" s="362"/>
      <c r="C42" s="360"/>
      <c r="D42" s="302" t="s">
        <v>752</v>
      </c>
      <c r="E42" s="263">
        <v>4.7999999999999996E-3</v>
      </c>
      <c r="F42" s="39" t="s">
        <v>700</v>
      </c>
      <c r="G42" s="309" t="s">
        <v>1245</v>
      </c>
      <c r="H42" s="309" t="s">
        <v>653</v>
      </c>
      <c r="I42" s="309" t="s">
        <v>654</v>
      </c>
      <c r="J42" s="309" t="s">
        <v>655</v>
      </c>
      <c r="K42" s="311">
        <v>44348</v>
      </c>
      <c r="L42" s="311">
        <v>46386</v>
      </c>
      <c r="M42" s="306" t="s">
        <v>18</v>
      </c>
      <c r="N42" s="306" t="s">
        <v>1133</v>
      </c>
      <c r="O42" s="306" t="s">
        <v>1002</v>
      </c>
      <c r="P42" s="253" t="s">
        <v>230</v>
      </c>
      <c r="Q42" s="69">
        <v>0</v>
      </c>
      <c r="R42" s="40">
        <v>2021</v>
      </c>
      <c r="S42" s="69">
        <v>0.5</v>
      </c>
      <c r="T42" s="69">
        <v>0.5</v>
      </c>
      <c r="U42" s="69">
        <v>0.5</v>
      </c>
      <c r="V42" s="69">
        <v>0.5</v>
      </c>
      <c r="W42" s="69">
        <v>0.8</v>
      </c>
      <c r="X42" s="69">
        <v>1</v>
      </c>
      <c r="Y42" s="69">
        <v>1</v>
      </c>
      <c r="Z42" s="216">
        <v>37</v>
      </c>
      <c r="AA42" s="216" t="s">
        <v>360</v>
      </c>
      <c r="AB42" s="216" t="s">
        <v>360</v>
      </c>
      <c r="AC42" s="216" t="s">
        <v>360</v>
      </c>
      <c r="AD42" s="216">
        <v>42</v>
      </c>
      <c r="AE42" s="216">
        <v>43</v>
      </c>
      <c r="AF42" s="265">
        <f t="shared" si="1"/>
        <v>122</v>
      </c>
      <c r="AG42" s="217">
        <v>37</v>
      </c>
      <c r="AH42" s="40" t="s">
        <v>476</v>
      </c>
      <c r="AI42" s="217" t="s">
        <v>360</v>
      </c>
      <c r="AJ42" s="40" t="s">
        <v>360</v>
      </c>
      <c r="AK42" s="217" t="s">
        <v>360</v>
      </c>
      <c r="AL42" s="40" t="s">
        <v>241</v>
      </c>
      <c r="AM42" s="217" t="s">
        <v>360</v>
      </c>
      <c r="AN42" s="40" t="s">
        <v>360</v>
      </c>
      <c r="AO42" s="217" t="s">
        <v>360</v>
      </c>
      <c r="AP42" s="40" t="s">
        <v>241</v>
      </c>
      <c r="AQ42" s="217" t="s">
        <v>360</v>
      </c>
      <c r="AR42" s="40" t="s">
        <v>360</v>
      </c>
      <c r="AS42" s="217" t="s">
        <v>360</v>
      </c>
      <c r="AT42" s="40" t="s">
        <v>241</v>
      </c>
      <c r="AU42" s="217" t="s">
        <v>360</v>
      </c>
      <c r="AV42" s="40" t="s">
        <v>360</v>
      </c>
      <c r="AW42" s="217">
        <v>42</v>
      </c>
      <c r="AX42" s="40" t="s">
        <v>476</v>
      </c>
      <c r="AY42" s="217" t="s">
        <v>360</v>
      </c>
      <c r="AZ42" s="40" t="s">
        <v>360</v>
      </c>
      <c r="BA42" s="217">
        <v>43</v>
      </c>
      <c r="BB42" s="40" t="s">
        <v>476</v>
      </c>
      <c r="BC42" s="217" t="s">
        <v>360</v>
      </c>
      <c r="BD42" s="40" t="s">
        <v>360</v>
      </c>
      <c r="BE42" s="266">
        <f t="shared" si="0"/>
        <v>122</v>
      </c>
      <c r="BF42" s="255" t="s">
        <v>876</v>
      </c>
      <c r="BG42" s="256"/>
      <c r="BH42" s="69"/>
      <c r="BI42" s="69"/>
      <c r="BJ42" s="217"/>
      <c r="BK42" s="69"/>
      <c r="BL42" s="252"/>
      <c r="BM42" s="252"/>
      <c r="BN42" s="256"/>
      <c r="BO42" s="69"/>
      <c r="BP42" s="69"/>
      <c r="BQ42" s="217"/>
      <c r="BR42" s="69"/>
      <c r="BS42" s="252"/>
      <c r="BT42" s="252"/>
    </row>
    <row r="43" spans="1:72" ht="220.55" customHeight="1">
      <c r="B43" s="362"/>
      <c r="C43" s="360"/>
      <c r="D43" s="302" t="s">
        <v>753</v>
      </c>
      <c r="E43" s="263">
        <v>4.7999999999999996E-3</v>
      </c>
      <c r="F43" s="39" t="s">
        <v>700</v>
      </c>
      <c r="G43" s="309" t="s">
        <v>1246</v>
      </c>
      <c r="H43" s="309" t="s">
        <v>387</v>
      </c>
      <c r="I43" s="309" t="s">
        <v>596</v>
      </c>
      <c r="J43" s="309" t="s">
        <v>388</v>
      </c>
      <c r="K43" s="311">
        <v>44238</v>
      </c>
      <c r="L43" s="311">
        <v>46386</v>
      </c>
      <c r="M43" s="306" t="s">
        <v>18</v>
      </c>
      <c r="N43" s="306" t="s">
        <v>1134</v>
      </c>
      <c r="O43" s="306" t="s">
        <v>1003</v>
      </c>
      <c r="P43" s="253" t="s">
        <v>230</v>
      </c>
      <c r="Q43" s="69">
        <v>0</v>
      </c>
      <c r="R43" s="40">
        <v>2021</v>
      </c>
      <c r="S43" s="69">
        <v>0.4</v>
      </c>
      <c r="T43" s="69">
        <v>0.4</v>
      </c>
      <c r="U43" s="69">
        <v>0.4</v>
      </c>
      <c r="V43" s="69">
        <v>0.8</v>
      </c>
      <c r="W43" s="69">
        <v>0.8</v>
      </c>
      <c r="X43" s="69">
        <v>1</v>
      </c>
      <c r="Y43" s="69">
        <v>1</v>
      </c>
      <c r="Z43" s="216"/>
      <c r="AA43" s="216"/>
      <c r="AB43" s="216"/>
      <c r="AC43" s="216"/>
      <c r="AD43" s="216"/>
      <c r="AE43" s="216"/>
      <c r="AF43" s="265" t="str">
        <f t="shared" si="1"/>
        <v/>
      </c>
      <c r="AG43" s="217"/>
      <c r="AH43" s="40" t="s">
        <v>240</v>
      </c>
      <c r="AI43" s="217"/>
      <c r="AJ43" s="40"/>
      <c r="AK43" s="217"/>
      <c r="AL43" s="40" t="s">
        <v>241</v>
      </c>
      <c r="AM43" s="217"/>
      <c r="AN43" s="40"/>
      <c r="AO43" s="217"/>
      <c r="AP43" s="40" t="s">
        <v>241</v>
      </c>
      <c r="AQ43" s="217"/>
      <c r="AR43" s="40"/>
      <c r="AS43" s="217"/>
      <c r="AT43" s="40" t="s">
        <v>240</v>
      </c>
      <c r="AU43" s="217"/>
      <c r="AV43" s="40"/>
      <c r="AW43" s="217"/>
      <c r="AX43" s="40" t="s">
        <v>241</v>
      </c>
      <c r="AY43" s="217"/>
      <c r="AZ43" s="40"/>
      <c r="BA43" s="217"/>
      <c r="BB43" s="40" t="s">
        <v>240</v>
      </c>
      <c r="BC43" s="217"/>
      <c r="BD43" s="40"/>
      <c r="BE43" s="266" t="str">
        <f t="shared" si="0"/>
        <v/>
      </c>
      <c r="BF43" s="255" t="s">
        <v>877</v>
      </c>
      <c r="BG43" s="256"/>
      <c r="BH43" s="69"/>
      <c r="BI43" s="69"/>
      <c r="BJ43" s="217"/>
      <c r="BK43" s="69"/>
      <c r="BL43" s="252"/>
      <c r="BM43" s="252"/>
      <c r="BN43" s="256"/>
      <c r="BO43" s="69"/>
      <c r="BP43" s="69"/>
      <c r="BQ43" s="217"/>
      <c r="BR43" s="69"/>
      <c r="BS43" s="252"/>
      <c r="BT43" s="252"/>
    </row>
    <row r="44" spans="1:72" ht="144" customHeight="1">
      <c r="B44" s="362"/>
      <c r="C44" s="360"/>
      <c r="D44" s="302" t="s">
        <v>754</v>
      </c>
      <c r="E44" s="263">
        <v>4.7999999999999996E-3</v>
      </c>
      <c r="F44" s="39" t="s">
        <v>700</v>
      </c>
      <c r="G44" s="309" t="s">
        <v>1244</v>
      </c>
      <c r="H44" s="309" t="s">
        <v>390</v>
      </c>
      <c r="I44" s="309" t="s">
        <v>429</v>
      </c>
      <c r="J44" s="309" t="s">
        <v>391</v>
      </c>
      <c r="K44" s="311">
        <v>44238</v>
      </c>
      <c r="L44" s="311">
        <v>45656</v>
      </c>
      <c r="M44" s="306" t="s">
        <v>18</v>
      </c>
      <c r="N44" s="306" t="s">
        <v>389</v>
      </c>
      <c r="O44" s="306" t="s">
        <v>1004</v>
      </c>
      <c r="P44" s="253" t="s">
        <v>230</v>
      </c>
      <c r="Q44" s="69">
        <v>0</v>
      </c>
      <c r="R44" s="40">
        <v>2021</v>
      </c>
      <c r="S44" s="69">
        <v>0.3</v>
      </c>
      <c r="T44" s="69">
        <v>0.6</v>
      </c>
      <c r="U44" s="69">
        <v>0.7</v>
      </c>
      <c r="V44" s="69">
        <v>1</v>
      </c>
      <c r="W44" s="40"/>
      <c r="X44" s="40"/>
      <c r="Y44" s="69">
        <v>1</v>
      </c>
      <c r="Z44" s="216"/>
      <c r="AA44" s="216"/>
      <c r="AB44" s="216"/>
      <c r="AC44" s="216"/>
      <c r="AD44" s="216"/>
      <c r="AE44" s="216"/>
      <c r="AF44" s="265" t="str">
        <f t="shared" si="1"/>
        <v/>
      </c>
      <c r="AG44" s="217"/>
      <c r="AH44" s="40" t="s">
        <v>240</v>
      </c>
      <c r="AI44" s="217"/>
      <c r="AJ44" s="40"/>
      <c r="AK44" s="217"/>
      <c r="AL44" s="40" t="s">
        <v>240</v>
      </c>
      <c r="AM44" s="217"/>
      <c r="AN44" s="40"/>
      <c r="AO44" s="217"/>
      <c r="AP44" s="40" t="s">
        <v>240</v>
      </c>
      <c r="AQ44" s="217"/>
      <c r="AR44" s="40"/>
      <c r="AS44" s="217"/>
      <c r="AT44" s="40" t="s">
        <v>240</v>
      </c>
      <c r="AU44" s="217"/>
      <c r="AV44" s="40"/>
      <c r="AW44" s="217"/>
      <c r="AX44" s="40"/>
      <c r="AY44" s="217"/>
      <c r="AZ44" s="40"/>
      <c r="BA44" s="217"/>
      <c r="BB44" s="40"/>
      <c r="BC44" s="217"/>
      <c r="BD44" s="40"/>
      <c r="BE44" s="266" t="str">
        <f t="shared" si="0"/>
        <v/>
      </c>
      <c r="BF44" s="255" t="s">
        <v>878</v>
      </c>
      <c r="BG44" s="256"/>
      <c r="BH44" s="69"/>
      <c r="BI44" s="69"/>
      <c r="BJ44" s="217"/>
      <c r="BK44" s="69"/>
      <c r="BL44" s="252"/>
      <c r="BM44" s="252"/>
      <c r="BN44" s="256"/>
      <c r="BO44" s="69"/>
      <c r="BP44" s="69"/>
      <c r="BQ44" s="217"/>
      <c r="BR44" s="69"/>
      <c r="BS44" s="252"/>
      <c r="BT44" s="252"/>
    </row>
    <row r="45" spans="1:72" ht="230.25" customHeight="1">
      <c r="B45" s="362"/>
      <c r="C45" s="360"/>
      <c r="D45" s="302" t="s">
        <v>755</v>
      </c>
      <c r="E45" s="263">
        <v>4.7999999999999996E-3</v>
      </c>
      <c r="F45" s="39" t="s">
        <v>700</v>
      </c>
      <c r="G45" s="309" t="s">
        <v>1247</v>
      </c>
      <c r="H45" s="309" t="s">
        <v>656</v>
      </c>
      <c r="I45" s="309" t="s">
        <v>657</v>
      </c>
      <c r="J45" s="309" t="s">
        <v>658</v>
      </c>
      <c r="K45" s="311">
        <v>44287</v>
      </c>
      <c r="L45" s="311">
        <v>44620</v>
      </c>
      <c r="M45" s="306" t="s">
        <v>18</v>
      </c>
      <c r="N45" s="306" t="s">
        <v>1135</v>
      </c>
      <c r="O45" s="306" t="s">
        <v>1005</v>
      </c>
      <c r="P45" s="253" t="s">
        <v>230</v>
      </c>
      <c r="Q45" s="69">
        <v>0</v>
      </c>
      <c r="R45" s="40">
        <v>2021</v>
      </c>
      <c r="S45" s="69">
        <v>0.4</v>
      </c>
      <c r="T45" s="69">
        <v>1</v>
      </c>
      <c r="U45" s="69"/>
      <c r="V45" s="69"/>
      <c r="W45" s="40"/>
      <c r="X45" s="40"/>
      <c r="Y45" s="69">
        <v>1</v>
      </c>
      <c r="Z45" s="216"/>
      <c r="AA45" s="216"/>
      <c r="AB45" s="216"/>
      <c r="AC45" s="216"/>
      <c r="AD45" s="216"/>
      <c r="AE45" s="216"/>
      <c r="AF45" s="265" t="str">
        <f t="shared" si="1"/>
        <v/>
      </c>
      <c r="AG45" s="217"/>
      <c r="AH45" s="40" t="s">
        <v>241</v>
      </c>
      <c r="AI45" s="217"/>
      <c r="AJ45" s="40"/>
      <c r="AK45" s="217"/>
      <c r="AL45" s="40" t="s">
        <v>241</v>
      </c>
      <c r="AM45" s="217"/>
      <c r="AN45" s="40"/>
      <c r="AO45" s="217"/>
      <c r="AP45" s="40"/>
      <c r="AQ45" s="217"/>
      <c r="AR45" s="40"/>
      <c r="AS45" s="217"/>
      <c r="AT45" s="40"/>
      <c r="AU45" s="217"/>
      <c r="AV45" s="40"/>
      <c r="AW45" s="217"/>
      <c r="AX45" s="40"/>
      <c r="AY45" s="217"/>
      <c r="AZ45" s="40"/>
      <c r="BA45" s="217"/>
      <c r="BB45" s="40"/>
      <c r="BC45" s="217"/>
      <c r="BD45" s="40"/>
      <c r="BE45" s="266" t="str">
        <f t="shared" si="0"/>
        <v/>
      </c>
      <c r="BF45" s="255" t="s">
        <v>879</v>
      </c>
      <c r="BG45" s="256"/>
      <c r="BH45" s="69"/>
      <c r="BI45" s="69"/>
      <c r="BJ45" s="217"/>
      <c r="BK45" s="69"/>
      <c r="BL45" s="252"/>
      <c r="BM45" s="252"/>
      <c r="BN45" s="256"/>
      <c r="BO45" s="69"/>
      <c r="BP45" s="69"/>
      <c r="BQ45" s="217"/>
      <c r="BR45" s="69"/>
      <c r="BS45" s="252"/>
      <c r="BT45" s="252"/>
    </row>
    <row r="46" spans="1:72" ht="131.94999999999999" customHeight="1">
      <c r="B46" s="362"/>
      <c r="C46" s="360"/>
      <c r="D46" s="302" t="s">
        <v>756</v>
      </c>
      <c r="E46" s="263">
        <v>4.7000000000000002E-3</v>
      </c>
      <c r="F46" s="39" t="s">
        <v>700</v>
      </c>
      <c r="G46" s="309" t="s">
        <v>362</v>
      </c>
      <c r="H46" s="309" t="s">
        <v>659</v>
      </c>
      <c r="I46" s="309" t="s">
        <v>660</v>
      </c>
      <c r="J46" s="309" t="s">
        <v>661</v>
      </c>
      <c r="K46" s="311">
        <v>44238</v>
      </c>
      <c r="L46" s="311">
        <v>45291</v>
      </c>
      <c r="M46" s="306" t="s">
        <v>17</v>
      </c>
      <c r="N46" s="306" t="s">
        <v>1136</v>
      </c>
      <c r="O46" s="306" t="s">
        <v>1006</v>
      </c>
      <c r="P46" s="253" t="s">
        <v>230</v>
      </c>
      <c r="Q46" s="69">
        <v>0</v>
      </c>
      <c r="R46" s="40">
        <v>2021</v>
      </c>
      <c r="S46" s="69">
        <v>0.3</v>
      </c>
      <c r="T46" s="69">
        <v>0.7</v>
      </c>
      <c r="U46" s="69">
        <v>1</v>
      </c>
      <c r="V46" s="69"/>
      <c r="W46" s="40"/>
      <c r="X46" s="40"/>
      <c r="Y46" s="69">
        <v>1</v>
      </c>
      <c r="Z46" s="265">
        <v>14608</v>
      </c>
      <c r="AA46" s="265">
        <v>15350</v>
      </c>
      <c r="AB46" s="265">
        <v>16285</v>
      </c>
      <c r="AC46" s="216"/>
      <c r="AD46" s="216"/>
      <c r="AE46" s="216"/>
      <c r="AF46" s="265">
        <f t="shared" si="1"/>
        <v>46243</v>
      </c>
      <c r="AG46" s="264">
        <v>14608</v>
      </c>
      <c r="AH46" s="40" t="s">
        <v>239</v>
      </c>
      <c r="AI46" s="217"/>
      <c r="AJ46" s="40"/>
      <c r="AK46" s="264">
        <v>15350</v>
      </c>
      <c r="AL46" s="40" t="s">
        <v>239</v>
      </c>
      <c r="AM46" s="217"/>
      <c r="AN46" s="40"/>
      <c r="AO46" s="264">
        <v>16285</v>
      </c>
      <c r="AP46" s="40" t="s">
        <v>239</v>
      </c>
      <c r="AQ46" s="217"/>
      <c r="AR46" s="40"/>
      <c r="AS46" s="217"/>
      <c r="AT46" s="40"/>
      <c r="AU46" s="217"/>
      <c r="AV46" s="40"/>
      <c r="AW46" s="217"/>
      <c r="AX46" s="40"/>
      <c r="AY46" s="217"/>
      <c r="AZ46" s="40"/>
      <c r="BA46" s="217"/>
      <c r="BB46" s="40"/>
      <c r="BC46" s="217"/>
      <c r="BD46" s="40"/>
      <c r="BE46" s="266">
        <f t="shared" si="0"/>
        <v>46243</v>
      </c>
      <c r="BF46" s="255" t="s">
        <v>880</v>
      </c>
      <c r="BG46" s="256"/>
      <c r="BH46" s="69"/>
      <c r="BI46" s="69"/>
      <c r="BJ46" s="217"/>
      <c r="BK46" s="69"/>
      <c r="BL46" s="252"/>
      <c r="BM46" s="252"/>
      <c r="BN46" s="256"/>
      <c r="BO46" s="69"/>
      <c r="BP46" s="69"/>
      <c r="BQ46" s="217"/>
      <c r="BR46" s="69"/>
      <c r="BS46" s="252"/>
      <c r="BT46" s="252"/>
    </row>
    <row r="47" spans="1:72" ht="200.2" customHeight="1">
      <c r="B47" s="362"/>
      <c r="C47" s="360"/>
      <c r="D47" s="302" t="s">
        <v>757</v>
      </c>
      <c r="E47" s="263">
        <v>4.7000000000000002E-3</v>
      </c>
      <c r="F47" s="39" t="s">
        <v>700</v>
      </c>
      <c r="G47" s="309" t="s">
        <v>362</v>
      </c>
      <c r="H47" s="309" t="s">
        <v>430</v>
      </c>
      <c r="I47" s="309" t="s">
        <v>363</v>
      </c>
      <c r="J47" s="309" t="s">
        <v>364</v>
      </c>
      <c r="K47" s="311">
        <v>44238</v>
      </c>
      <c r="L47" s="311">
        <v>45291</v>
      </c>
      <c r="M47" s="306" t="s">
        <v>17</v>
      </c>
      <c r="N47" s="306" t="s">
        <v>1137</v>
      </c>
      <c r="O47" s="306" t="s">
        <v>1007</v>
      </c>
      <c r="P47" s="253" t="s">
        <v>230</v>
      </c>
      <c r="Q47" s="69">
        <v>0</v>
      </c>
      <c r="R47" s="40">
        <v>2021</v>
      </c>
      <c r="S47" s="69">
        <v>0.45</v>
      </c>
      <c r="T47" s="69">
        <v>0.75</v>
      </c>
      <c r="U47" s="69">
        <v>1</v>
      </c>
      <c r="V47" s="40"/>
      <c r="W47" s="40"/>
      <c r="X47" s="40"/>
      <c r="Y47" s="69">
        <v>1</v>
      </c>
      <c r="Z47" s="265">
        <v>30</v>
      </c>
      <c r="AA47" s="265">
        <v>33</v>
      </c>
      <c r="AB47" s="265">
        <v>36</v>
      </c>
      <c r="AC47" s="216"/>
      <c r="AD47" s="216"/>
      <c r="AE47" s="216"/>
      <c r="AF47" s="265">
        <f t="shared" si="1"/>
        <v>99</v>
      </c>
      <c r="AG47" s="264">
        <v>30</v>
      </c>
      <c r="AH47" s="40" t="s">
        <v>239</v>
      </c>
      <c r="AI47" s="217"/>
      <c r="AJ47" s="40"/>
      <c r="AK47" s="264">
        <v>33</v>
      </c>
      <c r="AL47" s="40" t="s">
        <v>239</v>
      </c>
      <c r="AM47" s="217"/>
      <c r="AN47" s="40"/>
      <c r="AO47" s="264">
        <v>36</v>
      </c>
      <c r="AP47" s="40" t="s">
        <v>239</v>
      </c>
      <c r="AQ47" s="217"/>
      <c r="AR47" s="40"/>
      <c r="AS47" s="217"/>
      <c r="AT47" s="40"/>
      <c r="AU47" s="217"/>
      <c r="AV47" s="40"/>
      <c r="AW47" s="217"/>
      <c r="AX47" s="40"/>
      <c r="AY47" s="217"/>
      <c r="AZ47" s="40"/>
      <c r="BA47" s="217"/>
      <c r="BB47" s="40"/>
      <c r="BC47" s="217"/>
      <c r="BD47" s="40"/>
      <c r="BE47" s="266">
        <f t="shared" si="0"/>
        <v>99</v>
      </c>
      <c r="BF47" s="255" t="s">
        <v>881</v>
      </c>
      <c r="BG47" s="256"/>
      <c r="BH47" s="69"/>
      <c r="BI47" s="69"/>
      <c r="BJ47" s="217"/>
      <c r="BK47" s="69"/>
      <c r="BL47" s="252"/>
      <c r="BM47" s="252"/>
      <c r="BN47" s="256"/>
      <c r="BO47" s="69"/>
      <c r="BP47" s="69"/>
      <c r="BQ47" s="217"/>
      <c r="BR47" s="69"/>
      <c r="BS47" s="252"/>
      <c r="BT47" s="252"/>
    </row>
    <row r="48" spans="1:72" ht="151.55000000000001" customHeight="1">
      <c r="B48" s="362"/>
      <c r="C48" s="360"/>
      <c r="D48" s="302" t="s">
        <v>758</v>
      </c>
      <c r="E48" s="263">
        <v>4.7000000000000002E-3</v>
      </c>
      <c r="F48" s="39" t="s">
        <v>700</v>
      </c>
      <c r="G48" s="309" t="s">
        <v>362</v>
      </c>
      <c r="H48" s="309" t="s">
        <v>392</v>
      </c>
      <c r="I48" s="309" t="s">
        <v>365</v>
      </c>
      <c r="J48" s="309" t="s">
        <v>366</v>
      </c>
      <c r="K48" s="311">
        <v>44238</v>
      </c>
      <c r="L48" s="311">
        <v>45291</v>
      </c>
      <c r="M48" s="306" t="s">
        <v>18</v>
      </c>
      <c r="N48" s="306" t="s">
        <v>1138</v>
      </c>
      <c r="O48" s="306" t="s">
        <v>1008</v>
      </c>
      <c r="P48" s="253" t="s">
        <v>230</v>
      </c>
      <c r="Q48" s="69">
        <v>0</v>
      </c>
      <c r="R48" s="40">
        <v>2021</v>
      </c>
      <c r="S48" s="69">
        <v>0.4</v>
      </c>
      <c r="T48" s="69">
        <v>0.8</v>
      </c>
      <c r="U48" s="69">
        <v>1</v>
      </c>
      <c r="V48" s="69"/>
      <c r="W48" s="69"/>
      <c r="X48" s="69"/>
      <c r="Y48" s="69">
        <v>1</v>
      </c>
      <c r="Z48" s="265">
        <v>3190</v>
      </c>
      <c r="AA48" s="265">
        <v>3285.7000000000003</v>
      </c>
      <c r="AB48" s="265">
        <v>3384.27</v>
      </c>
      <c r="AC48" s="216"/>
      <c r="AD48" s="216"/>
      <c r="AE48" s="216"/>
      <c r="AF48" s="265">
        <f t="shared" si="1"/>
        <v>9859.9700000000012</v>
      </c>
      <c r="AG48" s="264">
        <v>3190</v>
      </c>
      <c r="AH48" s="40" t="s">
        <v>239</v>
      </c>
      <c r="AI48" s="217"/>
      <c r="AJ48" s="40"/>
      <c r="AK48" s="264">
        <v>3285.7000000000003</v>
      </c>
      <c r="AL48" s="40" t="s">
        <v>239</v>
      </c>
      <c r="AM48" s="217"/>
      <c r="AN48" s="40"/>
      <c r="AO48" s="264">
        <v>3384.27</v>
      </c>
      <c r="AP48" s="40" t="s">
        <v>239</v>
      </c>
      <c r="AQ48" s="217"/>
      <c r="AR48" s="40"/>
      <c r="AS48" s="217"/>
      <c r="AT48" s="40"/>
      <c r="AU48" s="217"/>
      <c r="AV48" s="40"/>
      <c r="AW48" s="217"/>
      <c r="AX48" s="40"/>
      <c r="AY48" s="217"/>
      <c r="AZ48" s="40"/>
      <c r="BA48" s="217"/>
      <c r="BB48" s="40"/>
      <c r="BC48" s="217"/>
      <c r="BD48" s="40"/>
      <c r="BE48" s="266">
        <f t="shared" si="0"/>
        <v>9859.9700000000012</v>
      </c>
      <c r="BF48" s="255" t="s">
        <v>882</v>
      </c>
      <c r="BG48" s="256"/>
      <c r="BH48" s="69"/>
      <c r="BI48" s="69"/>
      <c r="BJ48" s="217"/>
      <c r="BK48" s="69"/>
      <c r="BL48" s="252"/>
      <c r="BM48" s="252"/>
      <c r="BN48" s="256"/>
      <c r="BO48" s="69"/>
      <c r="BP48" s="69"/>
      <c r="BQ48" s="217"/>
      <c r="BR48" s="69"/>
      <c r="BS48" s="252"/>
      <c r="BT48" s="252"/>
    </row>
    <row r="49" spans="1:72" ht="124.45" customHeight="1">
      <c r="B49" s="362"/>
      <c r="C49" s="360"/>
      <c r="D49" s="302" t="s">
        <v>759</v>
      </c>
      <c r="E49" s="263">
        <v>4.7000000000000002E-3</v>
      </c>
      <c r="F49" s="39" t="s">
        <v>700</v>
      </c>
      <c r="G49" s="309" t="s">
        <v>362</v>
      </c>
      <c r="H49" s="309" t="s">
        <v>296</v>
      </c>
      <c r="I49" s="309" t="s">
        <v>367</v>
      </c>
      <c r="J49" s="309" t="s">
        <v>368</v>
      </c>
      <c r="K49" s="311">
        <v>44238</v>
      </c>
      <c r="L49" s="311">
        <v>45291</v>
      </c>
      <c r="M49" s="306" t="s">
        <v>18</v>
      </c>
      <c r="N49" s="306" t="s">
        <v>1139</v>
      </c>
      <c r="O49" s="306" t="s">
        <v>1009</v>
      </c>
      <c r="P49" s="253" t="s">
        <v>230</v>
      </c>
      <c r="Q49" s="69">
        <v>0</v>
      </c>
      <c r="R49" s="40">
        <v>2021</v>
      </c>
      <c r="S49" s="69">
        <v>0.4</v>
      </c>
      <c r="T49" s="69">
        <v>0.8</v>
      </c>
      <c r="U49" s="69">
        <v>1</v>
      </c>
      <c r="V49" s="69"/>
      <c r="W49" s="69"/>
      <c r="X49" s="69"/>
      <c r="Y49" s="69">
        <v>1</v>
      </c>
      <c r="Z49" s="265">
        <v>35200</v>
      </c>
      <c r="AA49" s="265">
        <v>23600</v>
      </c>
      <c r="AB49" s="265">
        <v>21700</v>
      </c>
      <c r="AC49" s="216"/>
      <c r="AD49" s="216"/>
      <c r="AE49" s="216"/>
      <c r="AF49" s="265">
        <f t="shared" si="1"/>
        <v>80500</v>
      </c>
      <c r="AG49" s="264">
        <v>35200</v>
      </c>
      <c r="AH49" s="40" t="s">
        <v>239</v>
      </c>
      <c r="AI49" s="217"/>
      <c r="AJ49" s="40"/>
      <c r="AK49" s="264">
        <v>23600</v>
      </c>
      <c r="AL49" s="40" t="s">
        <v>239</v>
      </c>
      <c r="AM49" s="217"/>
      <c r="AN49" s="40"/>
      <c r="AO49" s="264">
        <v>21700</v>
      </c>
      <c r="AP49" s="40" t="s">
        <v>239</v>
      </c>
      <c r="AQ49" s="217"/>
      <c r="AR49" s="40"/>
      <c r="AS49" s="217"/>
      <c r="AT49" s="40"/>
      <c r="AU49" s="217"/>
      <c r="AV49" s="40"/>
      <c r="AW49" s="217"/>
      <c r="AX49" s="40"/>
      <c r="AY49" s="217"/>
      <c r="AZ49" s="40"/>
      <c r="BA49" s="217"/>
      <c r="BB49" s="40"/>
      <c r="BC49" s="217"/>
      <c r="BD49" s="40"/>
      <c r="BE49" s="266">
        <f t="shared" si="0"/>
        <v>80500</v>
      </c>
      <c r="BF49" s="255" t="s">
        <v>883</v>
      </c>
      <c r="BG49" s="256"/>
      <c r="BH49" s="69"/>
      <c r="BI49" s="69"/>
      <c r="BJ49" s="217"/>
      <c r="BK49" s="69"/>
      <c r="BL49" s="252"/>
      <c r="BM49" s="252"/>
      <c r="BN49" s="256"/>
      <c r="BO49" s="69"/>
      <c r="BP49" s="69"/>
      <c r="BQ49" s="217"/>
      <c r="BR49" s="69"/>
      <c r="BS49" s="252"/>
      <c r="BT49" s="252"/>
    </row>
    <row r="50" spans="1:72" ht="124.45" customHeight="1">
      <c r="B50" s="362"/>
      <c r="C50" s="360"/>
      <c r="D50" s="302" t="s">
        <v>760</v>
      </c>
      <c r="E50" s="263">
        <v>4.7000000000000002E-3</v>
      </c>
      <c r="F50" s="39" t="s">
        <v>700</v>
      </c>
      <c r="G50" s="309" t="s">
        <v>305</v>
      </c>
      <c r="H50" s="309" t="s">
        <v>393</v>
      </c>
      <c r="I50" s="309" t="s">
        <v>394</v>
      </c>
      <c r="J50" s="309" t="s">
        <v>395</v>
      </c>
      <c r="K50" s="311">
        <v>44238</v>
      </c>
      <c r="L50" s="311">
        <v>44561</v>
      </c>
      <c r="M50" s="306" t="s">
        <v>18</v>
      </c>
      <c r="N50" s="306" t="s">
        <v>1140</v>
      </c>
      <c r="O50" s="306" t="s">
        <v>1010</v>
      </c>
      <c r="P50" s="253" t="s">
        <v>230</v>
      </c>
      <c r="Q50" s="69">
        <v>0</v>
      </c>
      <c r="R50" s="40">
        <v>2021</v>
      </c>
      <c r="S50" s="69">
        <v>1</v>
      </c>
      <c r="T50" s="40"/>
      <c r="U50" s="40"/>
      <c r="V50" s="40"/>
      <c r="W50" s="40"/>
      <c r="X50" s="40"/>
      <c r="Y50" s="69">
        <v>1</v>
      </c>
      <c r="Z50" s="265">
        <v>48</v>
      </c>
      <c r="AA50" s="216"/>
      <c r="AB50" s="216"/>
      <c r="AC50" s="216"/>
      <c r="AD50" s="216"/>
      <c r="AE50" s="216"/>
      <c r="AF50" s="265">
        <f t="shared" si="1"/>
        <v>48</v>
      </c>
      <c r="AG50" s="264">
        <v>48</v>
      </c>
      <c r="AH50" s="40" t="s">
        <v>239</v>
      </c>
      <c r="AI50" s="217"/>
      <c r="AJ50" s="40"/>
      <c r="AK50" s="217"/>
      <c r="AL50" s="40"/>
      <c r="AM50" s="217"/>
      <c r="AN50" s="40"/>
      <c r="AO50" s="217"/>
      <c r="AP50" s="40"/>
      <c r="AQ50" s="217"/>
      <c r="AR50" s="40"/>
      <c r="AS50" s="217"/>
      <c r="AT50" s="40"/>
      <c r="AU50" s="217"/>
      <c r="AV50" s="40"/>
      <c r="AW50" s="217"/>
      <c r="AX50" s="40"/>
      <c r="AY50" s="217"/>
      <c r="AZ50" s="40"/>
      <c r="BA50" s="217"/>
      <c r="BB50" s="40"/>
      <c r="BC50" s="217"/>
      <c r="BD50" s="40"/>
      <c r="BE50" s="266">
        <f t="shared" si="0"/>
        <v>48</v>
      </c>
      <c r="BF50" s="255" t="s">
        <v>884</v>
      </c>
      <c r="BG50" s="256"/>
      <c r="BH50" s="69"/>
      <c r="BI50" s="69"/>
      <c r="BJ50" s="217"/>
      <c r="BK50" s="69"/>
      <c r="BL50" s="252"/>
      <c r="BM50" s="252"/>
      <c r="BN50" s="256"/>
      <c r="BO50" s="69"/>
      <c r="BP50" s="69"/>
      <c r="BQ50" s="217"/>
      <c r="BR50" s="69"/>
      <c r="BS50" s="252"/>
      <c r="BT50" s="252"/>
    </row>
    <row r="51" spans="1:72" ht="180" customHeight="1">
      <c r="B51" s="362"/>
      <c r="C51" s="360"/>
      <c r="D51" s="302" t="s">
        <v>761</v>
      </c>
      <c r="E51" s="263">
        <v>4.7000000000000002E-3</v>
      </c>
      <c r="F51" s="39" t="s">
        <v>700</v>
      </c>
      <c r="G51" s="309" t="s">
        <v>431</v>
      </c>
      <c r="H51" s="309" t="s">
        <v>432</v>
      </c>
      <c r="I51" s="309" t="s">
        <v>353</v>
      </c>
      <c r="J51" s="309" t="s">
        <v>352</v>
      </c>
      <c r="K51" s="311">
        <v>44238</v>
      </c>
      <c r="L51" s="311">
        <v>46264</v>
      </c>
      <c r="M51" s="306" t="s">
        <v>18</v>
      </c>
      <c r="N51" s="306" t="s">
        <v>1141</v>
      </c>
      <c r="O51" s="306" t="s">
        <v>1011</v>
      </c>
      <c r="P51" s="253" t="s">
        <v>230</v>
      </c>
      <c r="Q51" s="69">
        <v>0</v>
      </c>
      <c r="R51" s="40">
        <v>2021</v>
      </c>
      <c r="S51" s="69">
        <v>0.5</v>
      </c>
      <c r="T51" s="69">
        <v>0.6</v>
      </c>
      <c r="U51" s="69">
        <v>0.7</v>
      </c>
      <c r="V51" s="69">
        <v>0.8</v>
      </c>
      <c r="W51" s="69">
        <v>0.9</v>
      </c>
      <c r="X51" s="69">
        <v>1</v>
      </c>
      <c r="Y51" s="276">
        <v>1</v>
      </c>
      <c r="Z51" s="265">
        <v>120</v>
      </c>
      <c r="AA51" s="265">
        <v>120</v>
      </c>
      <c r="AB51" s="265">
        <v>120</v>
      </c>
      <c r="AC51" s="265">
        <v>120</v>
      </c>
      <c r="AD51" s="265">
        <v>120</v>
      </c>
      <c r="AE51" s="265">
        <v>120</v>
      </c>
      <c r="AF51" s="265">
        <f t="shared" si="1"/>
        <v>720</v>
      </c>
      <c r="AG51" s="264">
        <v>120</v>
      </c>
      <c r="AH51" s="40" t="s">
        <v>239</v>
      </c>
      <c r="AI51" s="217"/>
      <c r="AJ51" s="40"/>
      <c r="AK51" s="264">
        <v>120</v>
      </c>
      <c r="AL51" s="40" t="s">
        <v>239</v>
      </c>
      <c r="AM51" s="217"/>
      <c r="AN51" s="40"/>
      <c r="AO51" s="264">
        <v>120</v>
      </c>
      <c r="AP51" s="40" t="s">
        <v>239</v>
      </c>
      <c r="AQ51" s="217"/>
      <c r="AR51" s="40"/>
      <c r="AS51" s="264">
        <v>120</v>
      </c>
      <c r="AT51" s="40" t="s">
        <v>239</v>
      </c>
      <c r="AU51" s="217"/>
      <c r="AV51" s="40"/>
      <c r="AW51" s="264">
        <v>120</v>
      </c>
      <c r="AX51" s="40" t="s">
        <v>239</v>
      </c>
      <c r="AY51" s="217"/>
      <c r="AZ51" s="40"/>
      <c r="BA51" s="264">
        <v>120</v>
      </c>
      <c r="BB51" s="40" t="s">
        <v>239</v>
      </c>
      <c r="BC51" s="217"/>
      <c r="BD51" s="40"/>
      <c r="BE51" s="266">
        <f t="shared" si="0"/>
        <v>720</v>
      </c>
      <c r="BF51" s="255" t="s">
        <v>885</v>
      </c>
      <c r="BG51" s="256"/>
      <c r="BH51" s="69"/>
      <c r="BI51" s="69"/>
      <c r="BJ51" s="217"/>
      <c r="BK51" s="69"/>
      <c r="BL51" s="252"/>
      <c r="BM51" s="252"/>
      <c r="BN51" s="256"/>
      <c r="BO51" s="69"/>
      <c r="BP51" s="69"/>
      <c r="BQ51" s="217"/>
      <c r="BR51" s="69"/>
      <c r="BS51" s="252"/>
      <c r="BT51" s="252"/>
    </row>
    <row r="52" spans="1:72" ht="121.5" customHeight="1">
      <c r="B52" s="362"/>
      <c r="C52" s="360"/>
      <c r="D52" s="302" t="s">
        <v>762</v>
      </c>
      <c r="E52" s="263">
        <v>4.7000000000000002E-3</v>
      </c>
      <c r="F52" s="39" t="s">
        <v>700</v>
      </c>
      <c r="G52" s="309" t="s">
        <v>396</v>
      </c>
      <c r="H52" s="309" t="s">
        <v>597</v>
      </c>
      <c r="I52" s="309" t="s">
        <v>397</v>
      </c>
      <c r="J52" s="309" t="s">
        <v>398</v>
      </c>
      <c r="K52" s="311">
        <v>44378</v>
      </c>
      <c r="L52" s="311">
        <v>44926</v>
      </c>
      <c r="M52" s="306" t="s">
        <v>18</v>
      </c>
      <c r="N52" s="306" t="s">
        <v>1142</v>
      </c>
      <c r="O52" s="306" t="s">
        <v>1012</v>
      </c>
      <c r="P52" s="253" t="s">
        <v>230</v>
      </c>
      <c r="Q52" s="69">
        <v>0</v>
      </c>
      <c r="R52" s="40">
        <v>2021</v>
      </c>
      <c r="S52" s="69">
        <v>0.3</v>
      </c>
      <c r="T52" s="69">
        <v>1</v>
      </c>
      <c r="U52" s="69"/>
      <c r="V52" s="69"/>
      <c r="W52" s="69"/>
      <c r="X52" s="69"/>
      <c r="Y52" s="69">
        <v>1</v>
      </c>
      <c r="Z52" s="265">
        <v>30</v>
      </c>
      <c r="AA52" s="265">
        <v>10</v>
      </c>
      <c r="AB52" s="216"/>
      <c r="AC52" s="216"/>
      <c r="AD52" s="216"/>
      <c r="AE52" s="216"/>
      <c r="AF52" s="265">
        <f t="shared" si="1"/>
        <v>40</v>
      </c>
      <c r="AG52" s="264">
        <v>30</v>
      </c>
      <c r="AH52" s="40" t="s">
        <v>239</v>
      </c>
      <c r="AI52" s="217"/>
      <c r="AJ52" s="40"/>
      <c r="AK52" s="264">
        <v>10</v>
      </c>
      <c r="AL52" s="40" t="s">
        <v>239</v>
      </c>
      <c r="AM52" s="217"/>
      <c r="AN52" s="40"/>
      <c r="AO52" s="217"/>
      <c r="AP52" s="40"/>
      <c r="AQ52" s="217"/>
      <c r="AR52" s="40"/>
      <c r="AS52" s="217"/>
      <c r="AT52" s="40"/>
      <c r="AU52" s="217"/>
      <c r="AV52" s="40"/>
      <c r="AW52" s="217"/>
      <c r="AX52" s="40"/>
      <c r="AY52" s="217"/>
      <c r="AZ52" s="40"/>
      <c r="BA52" s="217"/>
      <c r="BB52" s="40"/>
      <c r="BC52" s="217"/>
      <c r="BD52" s="40"/>
      <c r="BE52" s="266">
        <f t="shared" si="0"/>
        <v>40</v>
      </c>
      <c r="BF52" s="255" t="s">
        <v>886</v>
      </c>
      <c r="BG52" s="256"/>
      <c r="BH52" s="69"/>
      <c r="BI52" s="69"/>
      <c r="BJ52" s="217"/>
      <c r="BK52" s="69"/>
      <c r="BL52" s="252"/>
      <c r="BM52" s="252"/>
      <c r="BN52" s="256"/>
      <c r="BO52" s="69"/>
      <c r="BP52" s="69"/>
      <c r="BQ52" s="217"/>
      <c r="BR52" s="69"/>
      <c r="BS52" s="252"/>
      <c r="BT52" s="252"/>
    </row>
    <row r="53" spans="1:72" ht="127.6" customHeight="1">
      <c r="B53" s="362"/>
      <c r="C53" s="360"/>
      <c r="D53" s="302" t="s">
        <v>1255</v>
      </c>
      <c r="E53" s="263">
        <v>4.7000000000000002E-3</v>
      </c>
      <c r="F53" s="39" t="s">
        <v>700</v>
      </c>
      <c r="G53" s="309" t="s">
        <v>343</v>
      </c>
      <c r="H53" s="309" t="s">
        <v>456</v>
      </c>
      <c r="I53" s="309" t="s">
        <v>457</v>
      </c>
      <c r="J53" s="309" t="s">
        <v>458</v>
      </c>
      <c r="K53" s="311">
        <v>44287</v>
      </c>
      <c r="L53" s="311">
        <v>44925</v>
      </c>
      <c r="M53" s="306" t="s">
        <v>18</v>
      </c>
      <c r="N53" s="306" t="s">
        <v>459</v>
      </c>
      <c r="O53" s="306" t="s">
        <v>1013</v>
      </c>
      <c r="P53" s="253" t="s">
        <v>230</v>
      </c>
      <c r="Q53" s="69">
        <v>0.1</v>
      </c>
      <c r="R53" s="40">
        <v>2020</v>
      </c>
      <c r="S53" s="69">
        <v>0.45</v>
      </c>
      <c r="T53" s="69">
        <v>1</v>
      </c>
      <c r="U53" s="69"/>
      <c r="V53" s="69"/>
      <c r="W53" s="69"/>
      <c r="X53" s="69"/>
      <c r="Y53" s="69">
        <v>1</v>
      </c>
      <c r="Z53" s="265">
        <v>300</v>
      </c>
      <c r="AA53" s="265">
        <v>510</v>
      </c>
      <c r="AB53" s="216"/>
      <c r="AC53" s="216"/>
      <c r="AD53" s="216"/>
      <c r="AE53" s="216"/>
      <c r="AF53" s="265">
        <f t="shared" si="1"/>
        <v>810</v>
      </c>
      <c r="AG53" s="264">
        <v>300</v>
      </c>
      <c r="AH53" s="40" t="s">
        <v>239</v>
      </c>
      <c r="AI53" s="217"/>
      <c r="AJ53" s="40"/>
      <c r="AK53" s="264">
        <v>510</v>
      </c>
      <c r="AL53" s="40" t="s">
        <v>239</v>
      </c>
      <c r="AM53" s="217"/>
      <c r="AN53" s="40"/>
      <c r="AO53" s="217"/>
      <c r="AP53" s="40"/>
      <c r="AQ53" s="217"/>
      <c r="AR53" s="40"/>
      <c r="AS53" s="217"/>
      <c r="AT53" s="40"/>
      <c r="AU53" s="217"/>
      <c r="AV53" s="40"/>
      <c r="AW53" s="217"/>
      <c r="AX53" s="40"/>
      <c r="AY53" s="217"/>
      <c r="AZ53" s="40"/>
      <c r="BA53" s="217"/>
      <c r="BB53" s="40"/>
      <c r="BC53" s="217"/>
      <c r="BD53" s="40"/>
      <c r="BE53" s="266">
        <f t="shared" si="0"/>
        <v>810</v>
      </c>
      <c r="BF53" s="255" t="s">
        <v>887</v>
      </c>
      <c r="BG53" s="256"/>
      <c r="BH53" s="69"/>
      <c r="BI53" s="69"/>
      <c r="BJ53" s="217"/>
      <c r="BK53" s="69"/>
      <c r="BL53" s="252"/>
      <c r="BM53" s="252"/>
      <c r="BN53" s="256"/>
      <c r="BO53" s="69"/>
      <c r="BP53" s="69"/>
      <c r="BQ53" s="217"/>
      <c r="BR53" s="69"/>
      <c r="BS53" s="252"/>
      <c r="BT53" s="252"/>
    </row>
    <row r="54" spans="1:72" ht="130.55000000000001" customHeight="1">
      <c r="A54" s="26"/>
      <c r="B54" s="362"/>
      <c r="C54" s="360"/>
      <c r="D54" s="302" t="s">
        <v>763</v>
      </c>
      <c r="E54" s="263">
        <v>4.7000000000000002E-3</v>
      </c>
      <c r="F54" s="39" t="s">
        <v>700</v>
      </c>
      <c r="G54" s="309" t="s">
        <v>343</v>
      </c>
      <c r="H54" s="309" t="s">
        <v>354</v>
      </c>
      <c r="I54" s="309" t="s">
        <v>355</v>
      </c>
      <c r="J54" s="309" t="s">
        <v>356</v>
      </c>
      <c r="K54" s="311">
        <v>44238</v>
      </c>
      <c r="L54" s="311">
        <v>44285</v>
      </c>
      <c r="M54" s="306" t="s">
        <v>18</v>
      </c>
      <c r="N54" s="306" t="s">
        <v>1143</v>
      </c>
      <c r="O54" s="306" t="s">
        <v>1014</v>
      </c>
      <c r="P54" s="253" t="s">
        <v>230</v>
      </c>
      <c r="Q54" s="69">
        <v>0</v>
      </c>
      <c r="R54" s="40">
        <v>2021</v>
      </c>
      <c r="S54" s="69">
        <v>1</v>
      </c>
      <c r="T54" s="69"/>
      <c r="U54" s="69"/>
      <c r="V54" s="69"/>
      <c r="W54" s="69"/>
      <c r="X54" s="69"/>
      <c r="Y54" s="69">
        <v>1</v>
      </c>
      <c r="Z54" s="265">
        <v>13.6</v>
      </c>
      <c r="AA54" s="216"/>
      <c r="AB54" s="216"/>
      <c r="AC54" s="216"/>
      <c r="AD54" s="216"/>
      <c r="AE54" s="216"/>
      <c r="AF54" s="265">
        <f t="shared" si="1"/>
        <v>13.6</v>
      </c>
      <c r="AG54" s="264">
        <v>7.5</v>
      </c>
      <c r="AH54" s="40" t="s">
        <v>239</v>
      </c>
      <c r="AI54" s="264">
        <v>6.1</v>
      </c>
      <c r="AJ54" s="40" t="s">
        <v>240</v>
      </c>
      <c r="AK54" s="217"/>
      <c r="AL54" s="40"/>
      <c r="AM54" s="217"/>
      <c r="AN54" s="40"/>
      <c r="AO54" s="217"/>
      <c r="AP54" s="40"/>
      <c r="AQ54" s="217"/>
      <c r="AR54" s="40"/>
      <c r="AS54" s="217"/>
      <c r="AT54" s="40"/>
      <c r="AU54" s="217"/>
      <c r="AV54" s="40"/>
      <c r="AW54" s="217"/>
      <c r="AX54" s="40"/>
      <c r="AY54" s="217"/>
      <c r="AZ54" s="40"/>
      <c r="BA54" s="217"/>
      <c r="BB54" s="40"/>
      <c r="BC54" s="217"/>
      <c r="BD54" s="40"/>
      <c r="BE54" s="266">
        <f t="shared" si="0"/>
        <v>13.6</v>
      </c>
      <c r="BF54" s="255" t="s">
        <v>888</v>
      </c>
      <c r="BG54" s="256"/>
      <c r="BH54" s="69"/>
      <c r="BI54" s="69"/>
      <c r="BJ54" s="217"/>
      <c r="BK54" s="69"/>
      <c r="BL54" s="252"/>
      <c r="BM54" s="252"/>
      <c r="BN54" s="256"/>
      <c r="BO54" s="69"/>
      <c r="BP54" s="69"/>
      <c r="BQ54" s="217"/>
      <c r="BR54" s="69"/>
      <c r="BS54" s="252"/>
      <c r="BT54" s="252"/>
    </row>
    <row r="55" spans="1:72" ht="261.10000000000002" customHeight="1">
      <c r="A55" s="26"/>
      <c r="B55" s="362"/>
      <c r="C55" s="360"/>
      <c r="D55" s="302" t="s">
        <v>764</v>
      </c>
      <c r="E55" s="263">
        <v>4.7000000000000002E-3</v>
      </c>
      <c r="F55" s="39" t="s">
        <v>700</v>
      </c>
      <c r="G55" s="309" t="s">
        <v>571</v>
      </c>
      <c r="H55" s="309" t="s">
        <v>357</v>
      </c>
      <c r="I55" s="309" t="s">
        <v>399</v>
      </c>
      <c r="J55" s="309" t="s">
        <v>400</v>
      </c>
      <c r="K55" s="311">
        <v>44238</v>
      </c>
      <c r="L55" s="311">
        <v>44926</v>
      </c>
      <c r="M55" s="306" t="s">
        <v>18</v>
      </c>
      <c r="N55" s="306" t="s">
        <v>1144</v>
      </c>
      <c r="O55" s="306" t="s">
        <v>1015</v>
      </c>
      <c r="P55" s="253" t="s">
        <v>230</v>
      </c>
      <c r="Q55" s="69">
        <v>0</v>
      </c>
      <c r="R55" s="40">
        <v>2021</v>
      </c>
      <c r="S55" s="69">
        <v>0.7</v>
      </c>
      <c r="T55" s="69">
        <v>1</v>
      </c>
      <c r="U55" s="69"/>
      <c r="V55" s="69"/>
      <c r="W55" s="69"/>
      <c r="X55" s="69"/>
      <c r="Y55" s="69">
        <v>1</v>
      </c>
      <c r="Z55" s="216"/>
      <c r="AA55" s="216"/>
      <c r="AB55" s="216"/>
      <c r="AC55" s="216"/>
      <c r="AD55" s="216"/>
      <c r="AE55" s="216"/>
      <c r="AF55" s="265" t="str">
        <f t="shared" si="1"/>
        <v/>
      </c>
      <c r="AG55" s="217"/>
      <c r="AH55" s="40" t="s">
        <v>240</v>
      </c>
      <c r="AI55" s="217"/>
      <c r="AJ55" s="40"/>
      <c r="AK55" s="217"/>
      <c r="AL55" s="40" t="s">
        <v>240</v>
      </c>
      <c r="AM55" s="217"/>
      <c r="AN55" s="40"/>
      <c r="AO55" s="217"/>
      <c r="AP55" s="40"/>
      <c r="AQ55" s="217"/>
      <c r="AR55" s="40"/>
      <c r="AS55" s="217"/>
      <c r="AT55" s="40"/>
      <c r="AU55" s="217"/>
      <c r="AV55" s="40"/>
      <c r="AW55" s="217"/>
      <c r="AX55" s="40"/>
      <c r="AY55" s="217"/>
      <c r="AZ55" s="40"/>
      <c r="BA55" s="217"/>
      <c r="BB55" s="40"/>
      <c r="BC55" s="217"/>
      <c r="BD55" s="40"/>
      <c r="BE55" s="266" t="str">
        <f t="shared" si="0"/>
        <v/>
      </c>
      <c r="BF55" s="255" t="s">
        <v>889</v>
      </c>
      <c r="BG55" s="256"/>
      <c r="BH55" s="69"/>
      <c r="BI55" s="69"/>
      <c r="BJ55" s="217"/>
      <c r="BK55" s="69"/>
      <c r="BL55" s="252"/>
      <c r="BM55" s="252"/>
      <c r="BN55" s="256"/>
      <c r="BO55" s="69"/>
      <c r="BP55" s="69"/>
      <c r="BQ55" s="217"/>
      <c r="BR55" s="69"/>
      <c r="BS55" s="252"/>
      <c r="BT55" s="252"/>
    </row>
    <row r="56" spans="1:72" ht="153.1" customHeight="1">
      <c r="A56" s="26"/>
      <c r="B56" s="362"/>
      <c r="C56" s="360"/>
      <c r="D56" s="302" t="s">
        <v>765</v>
      </c>
      <c r="E56" s="263">
        <v>4.7000000000000002E-3</v>
      </c>
      <c r="F56" s="39" t="s">
        <v>700</v>
      </c>
      <c r="G56" s="309" t="s">
        <v>343</v>
      </c>
      <c r="H56" s="309" t="s">
        <v>354</v>
      </c>
      <c r="I56" s="309" t="s">
        <v>355</v>
      </c>
      <c r="J56" s="309" t="s">
        <v>356</v>
      </c>
      <c r="K56" s="311">
        <v>44238</v>
      </c>
      <c r="L56" s="311">
        <v>44285</v>
      </c>
      <c r="M56" s="306" t="s">
        <v>18</v>
      </c>
      <c r="N56" s="306" t="s">
        <v>1145</v>
      </c>
      <c r="O56" s="306" t="s">
        <v>1016</v>
      </c>
      <c r="P56" s="253" t="s">
        <v>230</v>
      </c>
      <c r="Q56" s="69">
        <v>0</v>
      </c>
      <c r="R56" s="40">
        <v>2021</v>
      </c>
      <c r="S56" s="69">
        <v>1</v>
      </c>
      <c r="T56" s="69"/>
      <c r="U56" s="69"/>
      <c r="V56" s="69"/>
      <c r="W56" s="69"/>
      <c r="X56" s="69"/>
      <c r="Y56" s="69">
        <v>1</v>
      </c>
      <c r="Z56" s="265">
        <v>7.3</v>
      </c>
      <c r="AA56" s="216"/>
      <c r="AB56" s="216"/>
      <c r="AC56" s="216"/>
      <c r="AD56" s="216"/>
      <c r="AE56" s="216"/>
      <c r="AF56" s="265">
        <f t="shared" si="1"/>
        <v>7.3</v>
      </c>
      <c r="AG56" s="264">
        <v>7.3</v>
      </c>
      <c r="AH56" s="40" t="s">
        <v>239</v>
      </c>
      <c r="AI56" s="217"/>
      <c r="AJ56" s="40"/>
      <c r="AK56" s="217"/>
      <c r="AL56" s="40"/>
      <c r="AM56" s="217"/>
      <c r="AN56" s="40"/>
      <c r="AO56" s="217"/>
      <c r="AP56" s="40"/>
      <c r="AQ56" s="217"/>
      <c r="AR56" s="40"/>
      <c r="AS56" s="217"/>
      <c r="AT56" s="40"/>
      <c r="AU56" s="217"/>
      <c r="AV56" s="40"/>
      <c r="AW56" s="217"/>
      <c r="AX56" s="40"/>
      <c r="AY56" s="217"/>
      <c r="AZ56" s="40"/>
      <c r="BA56" s="217"/>
      <c r="BB56" s="40"/>
      <c r="BC56" s="217"/>
      <c r="BD56" s="40"/>
      <c r="BE56" s="266">
        <f t="shared" si="0"/>
        <v>7.3</v>
      </c>
      <c r="BF56" s="255" t="s">
        <v>890</v>
      </c>
      <c r="BG56" s="256"/>
      <c r="BH56" s="69"/>
      <c r="BI56" s="69"/>
      <c r="BJ56" s="217"/>
      <c r="BK56" s="69"/>
      <c r="BL56" s="252"/>
      <c r="BM56" s="252"/>
      <c r="BN56" s="256"/>
      <c r="BO56" s="69"/>
      <c r="BP56" s="69"/>
      <c r="BQ56" s="217"/>
      <c r="BR56" s="69"/>
      <c r="BS56" s="252"/>
      <c r="BT56" s="252"/>
    </row>
    <row r="57" spans="1:72" ht="195.05" customHeight="1">
      <c r="A57" s="26"/>
      <c r="B57" s="362"/>
      <c r="C57" s="360"/>
      <c r="D57" s="302" t="s">
        <v>766</v>
      </c>
      <c r="E57" s="263">
        <v>4.7000000000000002E-3</v>
      </c>
      <c r="F57" s="39" t="s">
        <v>700</v>
      </c>
      <c r="G57" s="309" t="s">
        <v>460</v>
      </c>
      <c r="H57" s="309" t="s">
        <v>598</v>
      </c>
      <c r="I57" s="309" t="s">
        <v>599</v>
      </c>
      <c r="J57" s="309" t="s">
        <v>358</v>
      </c>
      <c r="K57" s="311">
        <v>44238</v>
      </c>
      <c r="L57" s="311">
        <v>44377</v>
      </c>
      <c r="M57" s="306" t="s">
        <v>18</v>
      </c>
      <c r="N57" s="306" t="s">
        <v>359</v>
      </c>
      <c r="O57" s="306" t="s">
        <v>1017</v>
      </c>
      <c r="P57" s="253" t="s">
        <v>230</v>
      </c>
      <c r="Q57" s="69">
        <v>0</v>
      </c>
      <c r="R57" s="40">
        <v>2021</v>
      </c>
      <c r="S57" s="69">
        <v>1</v>
      </c>
      <c r="T57" s="69"/>
      <c r="U57" s="69"/>
      <c r="V57" s="69"/>
      <c r="W57" s="69"/>
      <c r="X57" s="69"/>
      <c r="Y57" s="69">
        <v>1</v>
      </c>
      <c r="Z57" s="265">
        <v>120</v>
      </c>
      <c r="AA57" s="216"/>
      <c r="AB57" s="216"/>
      <c r="AC57" s="216"/>
      <c r="AD57" s="216"/>
      <c r="AE57" s="216"/>
      <c r="AF57" s="265">
        <f t="shared" si="1"/>
        <v>120</v>
      </c>
      <c r="AG57" s="264">
        <v>120</v>
      </c>
      <c r="AH57" s="40" t="s">
        <v>240</v>
      </c>
      <c r="AI57" s="217"/>
      <c r="AJ57" s="40"/>
      <c r="AK57" s="217"/>
      <c r="AL57" s="40"/>
      <c r="AM57" s="217"/>
      <c r="AN57" s="40"/>
      <c r="AO57" s="217"/>
      <c r="AP57" s="40"/>
      <c r="AQ57" s="217"/>
      <c r="AR57" s="40"/>
      <c r="AS57" s="217"/>
      <c r="AT57" s="40"/>
      <c r="AU57" s="217"/>
      <c r="AV57" s="40"/>
      <c r="AW57" s="217"/>
      <c r="AX57" s="40"/>
      <c r="AY57" s="217"/>
      <c r="AZ57" s="40"/>
      <c r="BA57" s="217"/>
      <c r="BB57" s="40"/>
      <c r="BC57" s="217"/>
      <c r="BD57" s="40"/>
      <c r="BE57" s="266">
        <f t="shared" si="0"/>
        <v>120</v>
      </c>
      <c r="BF57" s="255" t="s">
        <v>891</v>
      </c>
      <c r="BG57" s="256"/>
      <c r="BH57" s="69"/>
      <c r="BI57" s="69"/>
      <c r="BJ57" s="217"/>
      <c r="BK57" s="69"/>
      <c r="BL57" s="252"/>
      <c r="BM57" s="252"/>
      <c r="BN57" s="256"/>
      <c r="BO57" s="69"/>
      <c r="BP57" s="69"/>
      <c r="BQ57" s="217"/>
      <c r="BR57" s="69"/>
      <c r="BS57" s="252"/>
      <c r="BT57" s="252"/>
    </row>
    <row r="58" spans="1:72" ht="130.55000000000001" customHeight="1">
      <c r="A58" s="26"/>
      <c r="B58" s="362"/>
      <c r="C58" s="360"/>
      <c r="D58" s="302" t="s">
        <v>767</v>
      </c>
      <c r="E58" s="263">
        <v>4.7000000000000002E-3</v>
      </c>
      <c r="F58" s="39" t="s">
        <v>700</v>
      </c>
      <c r="G58" s="309" t="s">
        <v>460</v>
      </c>
      <c r="H58" s="309" t="s">
        <v>600</v>
      </c>
      <c r="I58" s="309" t="s">
        <v>599</v>
      </c>
      <c r="J58" s="309" t="s">
        <v>358</v>
      </c>
      <c r="K58" s="311">
        <v>44238</v>
      </c>
      <c r="L58" s="311">
        <v>44377</v>
      </c>
      <c r="M58" s="306" t="s">
        <v>18</v>
      </c>
      <c r="N58" s="306" t="s">
        <v>1146</v>
      </c>
      <c r="O58" s="306" t="s">
        <v>1018</v>
      </c>
      <c r="P58" s="253" t="s">
        <v>230</v>
      </c>
      <c r="Q58" s="69">
        <v>0</v>
      </c>
      <c r="R58" s="40">
        <v>2021</v>
      </c>
      <c r="S58" s="69">
        <v>1</v>
      </c>
      <c r="T58" s="69"/>
      <c r="U58" s="69"/>
      <c r="V58" s="69"/>
      <c r="W58" s="69"/>
      <c r="X58" s="69"/>
      <c r="Y58" s="69">
        <v>1</v>
      </c>
      <c r="Z58" s="265">
        <v>200</v>
      </c>
      <c r="AA58" s="216"/>
      <c r="AB58" s="216"/>
      <c r="AC58" s="216"/>
      <c r="AD58" s="216"/>
      <c r="AE58" s="216"/>
      <c r="AF58" s="265">
        <f t="shared" si="1"/>
        <v>200</v>
      </c>
      <c r="AG58" s="264">
        <v>200</v>
      </c>
      <c r="AH58" s="40" t="s">
        <v>240</v>
      </c>
      <c r="AI58" s="217"/>
      <c r="AJ58" s="40"/>
      <c r="AK58" s="217"/>
      <c r="AL58" s="40"/>
      <c r="AM58" s="217"/>
      <c r="AN58" s="40"/>
      <c r="AO58" s="217"/>
      <c r="AP58" s="40"/>
      <c r="AQ58" s="217"/>
      <c r="AR58" s="40"/>
      <c r="AS58" s="217"/>
      <c r="AT58" s="40"/>
      <c r="AU58" s="217"/>
      <c r="AV58" s="40"/>
      <c r="AW58" s="217"/>
      <c r="AX58" s="40"/>
      <c r="AY58" s="217"/>
      <c r="AZ58" s="40"/>
      <c r="BA58" s="217"/>
      <c r="BB58" s="40"/>
      <c r="BC58" s="217"/>
      <c r="BD58" s="40"/>
      <c r="BE58" s="266">
        <f t="shared" si="0"/>
        <v>200</v>
      </c>
      <c r="BF58" s="255" t="s">
        <v>892</v>
      </c>
      <c r="BG58" s="256"/>
      <c r="BH58" s="69"/>
      <c r="BI58" s="69"/>
      <c r="BJ58" s="217"/>
      <c r="BK58" s="69"/>
      <c r="BL58" s="252"/>
      <c r="BM58" s="252"/>
      <c r="BN58" s="256"/>
      <c r="BO58" s="69"/>
      <c r="BP58" s="69"/>
      <c r="BQ58" s="217"/>
      <c r="BR58" s="69"/>
      <c r="BS58" s="252"/>
      <c r="BT58" s="252"/>
    </row>
    <row r="59" spans="1:72" ht="111.8" customHeight="1">
      <c r="A59" s="26"/>
      <c r="B59" s="362"/>
      <c r="C59" s="360"/>
      <c r="D59" s="302" t="s">
        <v>768</v>
      </c>
      <c r="E59" s="263">
        <v>4.7000000000000002E-3</v>
      </c>
      <c r="F59" s="39" t="s">
        <v>700</v>
      </c>
      <c r="G59" s="309" t="s">
        <v>343</v>
      </c>
      <c r="H59" s="309" t="s">
        <v>401</v>
      </c>
      <c r="I59" s="309" t="s">
        <v>402</v>
      </c>
      <c r="J59" s="309" t="s">
        <v>403</v>
      </c>
      <c r="K59" s="311">
        <v>44238</v>
      </c>
      <c r="L59" s="311">
        <v>44561</v>
      </c>
      <c r="M59" s="306" t="s">
        <v>18</v>
      </c>
      <c r="N59" s="306" t="s">
        <v>1147</v>
      </c>
      <c r="O59" s="306" t="s">
        <v>1019</v>
      </c>
      <c r="P59" s="253" t="s">
        <v>230</v>
      </c>
      <c r="Q59" s="69">
        <v>0</v>
      </c>
      <c r="R59" s="40">
        <v>2021</v>
      </c>
      <c r="S59" s="69">
        <v>1</v>
      </c>
      <c r="T59" s="69"/>
      <c r="U59" s="69"/>
      <c r="V59" s="69"/>
      <c r="W59" s="69"/>
      <c r="X59" s="69"/>
      <c r="Y59" s="69">
        <v>1</v>
      </c>
      <c r="Z59" s="265">
        <v>30</v>
      </c>
      <c r="AA59" s="216"/>
      <c r="AB59" s="216"/>
      <c r="AC59" s="216"/>
      <c r="AD59" s="216"/>
      <c r="AE59" s="216"/>
      <c r="AF59" s="265">
        <f t="shared" si="1"/>
        <v>30</v>
      </c>
      <c r="AG59" s="264">
        <v>30</v>
      </c>
      <c r="AH59" s="40" t="s">
        <v>239</v>
      </c>
      <c r="AI59" s="217"/>
      <c r="AJ59" s="40"/>
      <c r="AK59" s="217"/>
      <c r="AL59" s="40"/>
      <c r="AM59" s="217"/>
      <c r="AN59" s="40"/>
      <c r="AO59" s="217"/>
      <c r="AP59" s="40"/>
      <c r="AQ59" s="217"/>
      <c r="AR59" s="40"/>
      <c r="AS59" s="217"/>
      <c r="AT59" s="40"/>
      <c r="AU59" s="217"/>
      <c r="AV59" s="40"/>
      <c r="AW59" s="217"/>
      <c r="AX59" s="40"/>
      <c r="AY59" s="217"/>
      <c r="AZ59" s="40"/>
      <c r="BA59" s="217"/>
      <c r="BB59" s="40"/>
      <c r="BC59" s="217"/>
      <c r="BD59" s="40"/>
      <c r="BE59" s="266">
        <f t="shared" si="0"/>
        <v>30</v>
      </c>
      <c r="BF59" s="255" t="s">
        <v>893</v>
      </c>
      <c r="BG59" s="256"/>
      <c r="BH59" s="69"/>
      <c r="BI59" s="69"/>
      <c r="BJ59" s="217"/>
      <c r="BK59" s="69"/>
      <c r="BL59" s="252"/>
      <c r="BM59" s="252"/>
      <c r="BN59" s="256"/>
      <c r="BO59" s="69"/>
      <c r="BP59" s="69"/>
      <c r="BQ59" s="217"/>
      <c r="BR59" s="69"/>
      <c r="BS59" s="252"/>
      <c r="BT59" s="252"/>
    </row>
    <row r="60" spans="1:72" ht="165" customHeight="1">
      <c r="A60" s="26"/>
      <c r="B60" s="362"/>
      <c r="C60" s="360"/>
      <c r="D60" s="302" t="s">
        <v>769</v>
      </c>
      <c r="E60" s="263">
        <v>4.7000000000000002E-3</v>
      </c>
      <c r="F60" s="39" t="s">
        <v>700</v>
      </c>
      <c r="G60" s="309" t="s">
        <v>305</v>
      </c>
      <c r="H60" s="309" t="s">
        <v>393</v>
      </c>
      <c r="I60" s="309" t="s">
        <v>394</v>
      </c>
      <c r="J60" s="309" t="s">
        <v>395</v>
      </c>
      <c r="K60" s="311">
        <v>44238</v>
      </c>
      <c r="L60" s="311">
        <v>44561</v>
      </c>
      <c r="M60" s="306" t="s">
        <v>18</v>
      </c>
      <c r="N60" s="306" t="s">
        <v>1148</v>
      </c>
      <c r="O60" s="306" t="s">
        <v>1020</v>
      </c>
      <c r="P60" s="253" t="s">
        <v>230</v>
      </c>
      <c r="Q60" s="69">
        <v>0</v>
      </c>
      <c r="R60" s="40">
        <v>2021</v>
      </c>
      <c r="S60" s="69">
        <v>1</v>
      </c>
      <c r="T60" s="69"/>
      <c r="U60" s="69"/>
      <c r="V60" s="69"/>
      <c r="W60" s="69"/>
      <c r="X60" s="69"/>
      <c r="Y60" s="69">
        <v>1</v>
      </c>
      <c r="Z60" s="265">
        <v>20</v>
      </c>
      <c r="AA60" s="216"/>
      <c r="AB60" s="216"/>
      <c r="AC60" s="216"/>
      <c r="AD60" s="216"/>
      <c r="AE60" s="216"/>
      <c r="AF60" s="265">
        <f t="shared" si="1"/>
        <v>20</v>
      </c>
      <c r="AG60" s="264">
        <v>20</v>
      </c>
      <c r="AH60" s="40" t="s">
        <v>240</v>
      </c>
      <c r="AI60" s="217"/>
      <c r="AJ60" s="40"/>
      <c r="AK60" s="217"/>
      <c r="AL60" s="40"/>
      <c r="AM60" s="217"/>
      <c r="AN60" s="40"/>
      <c r="AO60" s="217"/>
      <c r="AP60" s="40"/>
      <c r="AQ60" s="217"/>
      <c r="AR60" s="40"/>
      <c r="AS60" s="217"/>
      <c r="AT60" s="40"/>
      <c r="AU60" s="217"/>
      <c r="AV60" s="40"/>
      <c r="AW60" s="217"/>
      <c r="AX60" s="40"/>
      <c r="AY60" s="217"/>
      <c r="AZ60" s="40"/>
      <c r="BA60" s="217"/>
      <c r="BB60" s="40"/>
      <c r="BC60" s="217"/>
      <c r="BD60" s="40"/>
      <c r="BE60" s="266">
        <f t="shared" si="0"/>
        <v>20</v>
      </c>
      <c r="BF60" s="255" t="s">
        <v>894</v>
      </c>
      <c r="BG60" s="256"/>
      <c r="BH60" s="69"/>
      <c r="BI60" s="69"/>
      <c r="BJ60" s="217"/>
      <c r="BK60" s="69"/>
      <c r="BL60" s="252"/>
      <c r="BM60" s="252"/>
      <c r="BN60" s="256"/>
      <c r="BO60" s="69"/>
      <c r="BP60" s="69"/>
      <c r="BQ60" s="217"/>
      <c r="BR60" s="69"/>
      <c r="BS60" s="252"/>
      <c r="BT60" s="252"/>
    </row>
    <row r="61" spans="1:72" ht="122.25" customHeight="1">
      <c r="A61" s="26"/>
      <c r="B61" s="362"/>
      <c r="C61" s="381"/>
      <c r="D61" s="302" t="s">
        <v>770</v>
      </c>
      <c r="E61" s="263">
        <v>4.7000000000000002E-3</v>
      </c>
      <c r="F61" s="39" t="s">
        <v>700</v>
      </c>
      <c r="G61" s="309" t="s">
        <v>601</v>
      </c>
      <c r="H61" s="309" t="s">
        <v>602</v>
      </c>
      <c r="I61" s="309" t="s">
        <v>603</v>
      </c>
      <c r="J61" s="309" t="s">
        <v>375</v>
      </c>
      <c r="K61" s="311">
        <v>44238</v>
      </c>
      <c r="L61" s="311">
        <v>46387</v>
      </c>
      <c r="M61" s="306" t="s">
        <v>17</v>
      </c>
      <c r="N61" s="306" t="s">
        <v>1149</v>
      </c>
      <c r="O61" s="306" t="s">
        <v>1021</v>
      </c>
      <c r="P61" s="253" t="s">
        <v>230</v>
      </c>
      <c r="Q61" s="69">
        <v>0</v>
      </c>
      <c r="R61" s="40">
        <v>2021</v>
      </c>
      <c r="S61" s="69">
        <v>0.17</v>
      </c>
      <c r="T61" s="69">
        <v>0.34</v>
      </c>
      <c r="U61" s="69">
        <v>0.51</v>
      </c>
      <c r="V61" s="69">
        <v>0.68</v>
      </c>
      <c r="W61" s="69">
        <v>0.85</v>
      </c>
      <c r="X61" s="69">
        <v>1</v>
      </c>
      <c r="Y61" s="69">
        <v>1</v>
      </c>
      <c r="Z61" s="265">
        <v>101</v>
      </c>
      <c r="AA61" s="265">
        <v>104</v>
      </c>
      <c r="AB61" s="265">
        <v>106</v>
      </c>
      <c r="AC61" s="265">
        <v>109.71</v>
      </c>
      <c r="AD61" s="265">
        <v>113.55</v>
      </c>
      <c r="AE61" s="265">
        <v>117.52</v>
      </c>
      <c r="AF61" s="265">
        <f t="shared" si="1"/>
        <v>651.78</v>
      </c>
      <c r="AG61" s="264">
        <v>101</v>
      </c>
      <c r="AH61" s="40" t="s">
        <v>238</v>
      </c>
      <c r="AI61" s="217"/>
      <c r="AJ61" s="40"/>
      <c r="AK61" s="264">
        <v>104</v>
      </c>
      <c r="AL61" s="40" t="s">
        <v>238</v>
      </c>
      <c r="AM61" s="217"/>
      <c r="AN61" s="40"/>
      <c r="AO61" s="264">
        <v>106</v>
      </c>
      <c r="AP61" s="40" t="s">
        <v>238</v>
      </c>
      <c r="AQ61" s="217"/>
      <c r="AR61" s="40"/>
      <c r="AS61" s="264">
        <v>109.71</v>
      </c>
      <c r="AT61" s="40" t="s">
        <v>238</v>
      </c>
      <c r="AU61" s="217"/>
      <c r="AV61" s="40"/>
      <c r="AW61" s="264">
        <v>113.55</v>
      </c>
      <c r="AX61" s="40" t="s">
        <v>238</v>
      </c>
      <c r="AY61" s="217"/>
      <c r="AZ61" s="40"/>
      <c r="BA61" s="264">
        <v>117.52</v>
      </c>
      <c r="BB61" s="40" t="s">
        <v>238</v>
      </c>
      <c r="BC61" s="217"/>
      <c r="BD61" s="40"/>
      <c r="BE61" s="266">
        <f t="shared" si="0"/>
        <v>651.78</v>
      </c>
      <c r="BF61" s="255" t="s">
        <v>895</v>
      </c>
      <c r="BG61" s="256"/>
      <c r="BH61" s="69"/>
      <c r="BI61" s="69"/>
      <c r="BJ61" s="217"/>
      <c r="BK61" s="69"/>
      <c r="BL61" s="252"/>
      <c r="BM61" s="252"/>
      <c r="BN61" s="256"/>
      <c r="BO61" s="69"/>
      <c r="BP61" s="69"/>
      <c r="BQ61" s="217"/>
      <c r="BR61" s="69"/>
      <c r="BS61" s="252"/>
      <c r="BT61" s="252"/>
    </row>
    <row r="62" spans="1:72" s="268" customFormat="1" ht="213.05" customHeight="1">
      <c r="B62" s="382" t="s">
        <v>587</v>
      </c>
      <c r="C62" s="385">
        <v>0.2</v>
      </c>
      <c r="D62" s="323" t="s">
        <v>771</v>
      </c>
      <c r="E62" s="269">
        <v>3.5000000000000001E-3</v>
      </c>
      <c r="F62" s="270" t="s">
        <v>700</v>
      </c>
      <c r="G62" s="310" t="s">
        <v>464</v>
      </c>
      <c r="H62" s="310" t="s">
        <v>604</v>
      </c>
      <c r="I62" s="310" t="s">
        <v>605</v>
      </c>
      <c r="J62" s="310" t="s">
        <v>465</v>
      </c>
      <c r="K62" s="312">
        <v>44378</v>
      </c>
      <c r="L62" s="312">
        <v>46022</v>
      </c>
      <c r="M62" s="307" t="s">
        <v>18</v>
      </c>
      <c r="N62" s="307" t="s">
        <v>1150</v>
      </c>
      <c r="O62" s="310" t="s">
        <v>1022</v>
      </c>
      <c r="P62" s="271" t="s">
        <v>230</v>
      </c>
      <c r="Q62" s="277">
        <v>0</v>
      </c>
      <c r="R62" s="273">
        <v>2021</v>
      </c>
      <c r="S62" s="277">
        <v>0.2</v>
      </c>
      <c r="T62" s="277">
        <v>0.4</v>
      </c>
      <c r="U62" s="277">
        <v>0.6</v>
      </c>
      <c r="V62" s="277">
        <v>0.8</v>
      </c>
      <c r="W62" s="277">
        <v>1</v>
      </c>
      <c r="X62" s="277"/>
      <c r="Y62" s="277">
        <v>1</v>
      </c>
      <c r="Z62" s="274"/>
      <c r="AA62" s="274"/>
      <c r="AB62" s="274"/>
      <c r="AC62" s="274"/>
      <c r="AD62" s="274"/>
      <c r="AE62" s="274"/>
      <c r="AF62" s="279" t="str">
        <f t="shared" si="1"/>
        <v/>
      </c>
      <c r="AG62" s="278"/>
      <c r="AH62" s="273" t="s">
        <v>241</v>
      </c>
      <c r="AI62" s="275"/>
      <c r="AJ62" s="273"/>
      <c r="AK62" s="278"/>
      <c r="AL62" s="273" t="s">
        <v>241</v>
      </c>
      <c r="AM62" s="275"/>
      <c r="AN62" s="273"/>
      <c r="AO62" s="278"/>
      <c r="AP62" s="273" t="s">
        <v>241</v>
      </c>
      <c r="AQ62" s="275"/>
      <c r="AR62" s="273"/>
      <c r="AS62" s="278"/>
      <c r="AT62" s="273" t="s">
        <v>241</v>
      </c>
      <c r="AU62" s="275"/>
      <c r="AV62" s="273"/>
      <c r="AW62" s="278"/>
      <c r="AX62" s="273" t="s">
        <v>241</v>
      </c>
      <c r="AY62" s="275"/>
      <c r="AZ62" s="273"/>
      <c r="BA62" s="278"/>
      <c r="BB62" s="273"/>
      <c r="BC62" s="275"/>
      <c r="BD62" s="273"/>
      <c r="BE62" s="322" t="str">
        <f t="shared" si="0"/>
        <v/>
      </c>
      <c r="BF62" s="318" t="s">
        <v>896</v>
      </c>
      <c r="BG62" s="256"/>
      <c r="BH62" s="319"/>
      <c r="BI62" s="319"/>
      <c r="BJ62" s="320"/>
      <c r="BK62" s="319"/>
      <c r="BL62" s="321"/>
      <c r="BM62" s="321"/>
      <c r="BN62" s="256"/>
      <c r="BO62" s="319"/>
      <c r="BP62" s="319"/>
      <c r="BQ62" s="320"/>
      <c r="BR62" s="319"/>
      <c r="BS62" s="321"/>
      <c r="BT62" s="321"/>
    </row>
    <row r="63" spans="1:72" s="268" customFormat="1" ht="183.8" customHeight="1">
      <c r="B63" s="383"/>
      <c r="C63" s="386"/>
      <c r="D63" s="323" t="s">
        <v>772</v>
      </c>
      <c r="E63" s="269">
        <v>3.5000000000000001E-3</v>
      </c>
      <c r="F63" s="270" t="s">
        <v>700</v>
      </c>
      <c r="G63" s="310" t="s">
        <v>466</v>
      </c>
      <c r="H63" s="310" t="s">
        <v>467</v>
      </c>
      <c r="I63" s="310" t="s">
        <v>606</v>
      </c>
      <c r="J63" s="310" t="s">
        <v>468</v>
      </c>
      <c r="K63" s="311">
        <v>44562</v>
      </c>
      <c r="L63" s="312">
        <v>46357</v>
      </c>
      <c r="M63" s="307" t="s">
        <v>18</v>
      </c>
      <c r="N63" s="307" t="s">
        <v>1151</v>
      </c>
      <c r="O63" s="310" t="s">
        <v>1023</v>
      </c>
      <c r="P63" s="271" t="s">
        <v>230</v>
      </c>
      <c r="Q63" s="277">
        <v>0</v>
      </c>
      <c r="R63" s="273">
        <v>2021</v>
      </c>
      <c r="S63" s="277"/>
      <c r="T63" s="277">
        <v>0.3</v>
      </c>
      <c r="U63" s="277">
        <v>0.5</v>
      </c>
      <c r="V63" s="277">
        <v>0.7</v>
      </c>
      <c r="W63" s="277">
        <v>0.9</v>
      </c>
      <c r="X63" s="277">
        <v>1</v>
      </c>
      <c r="Y63" s="277">
        <v>1</v>
      </c>
      <c r="Z63" s="274"/>
      <c r="AA63" s="279">
        <v>10</v>
      </c>
      <c r="AB63" s="279">
        <v>10</v>
      </c>
      <c r="AC63" s="279">
        <v>10</v>
      </c>
      <c r="AD63" s="279">
        <v>10</v>
      </c>
      <c r="AE63" s="279">
        <v>10</v>
      </c>
      <c r="AF63" s="279">
        <f t="shared" si="1"/>
        <v>50</v>
      </c>
      <c r="AG63" s="278"/>
      <c r="AH63" s="273"/>
      <c r="AI63" s="275"/>
      <c r="AJ63" s="273"/>
      <c r="AK63" s="278">
        <v>10</v>
      </c>
      <c r="AL63" s="273" t="s">
        <v>241</v>
      </c>
      <c r="AM63" s="275"/>
      <c r="AN63" s="273"/>
      <c r="AO63" s="278">
        <v>10</v>
      </c>
      <c r="AP63" s="273" t="s">
        <v>241</v>
      </c>
      <c r="AQ63" s="275"/>
      <c r="AR63" s="273"/>
      <c r="AS63" s="278">
        <v>10</v>
      </c>
      <c r="AT63" s="273" t="s">
        <v>241</v>
      </c>
      <c r="AU63" s="275"/>
      <c r="AV63" s="273"/>
      <c r="AW63" s="278">
        <v>10</v>
      </c>
      <c r="AX63" s="273" t="s">
        <v>241</v>
      </c>
      <c r="AY63" s="275"/>
      <c r="AZ63" s="273"/>
      <c r="BA63" s="278">
        <v>10</v>
      </c>
      <c r="BB63" s="273" t="s">
        <v>241</v>
      </c>
      <c r="BC63" s="275"/>
      <c r="BD63" s="273"/>
      <c r="BE63" s="322">
        <f t="shared" si="0"/>
        <v>50</v>
      </c>
      <c r="BF63" s="318" t="s">
        <v>897</v>
      </c>
      <c r="BG63" s="256"/>
      <c r="BH63" s="319"/>
      <c r="BI63" s="319"/>
      <c r="BJ63" s="320"/>
      <c r="BK63" s="319"/>
      <c r="BL63" s="321"/>
      <c r="BM63" s="321"/>
      <c r="BN63" s="256"/>
      <c r="BO63" s="319"/>
      <c r="BP63" s="319"/>
      <c r="BQ63" s="320"/>
      <c r="BR63" s="319"/>
      <c r="BS63" s="321"/>
      <c r="BT63" s="321"/>
    </row>
    <row r="64" spans="1:72" s="268" customFormat="1" ht="191.3" customHeight="1">
      <c r="B64" s="383"/>
      <c r="C64" s="386"/>
      <c r="D64" s="323" t="s">
        <v>773</v>
      </c>
      <c r="E64" s="269">
        <v>3.5000000000000001E-3</v>
      </c>
      <c r="F64" s="270" t="s">
        <v>700</v>
      </c>
      <c r="G64" s="310" t="s">
        <v>1242</v>
      </c>
      <c r="H64" s="310" t="s">
        <v>1248</v>
      </c>
      <c r="I64" s="310" t="s">
        <v>1250</v>
      </c>
      <c r="J64" s="310" t="s">
        <v>1249</v>
      </c>
      <c r="K64" s="311">
        <v>44238</v>
      </c>
      <c r="L64" s="312">
        <v>44561</v>
      </c>
      <c r="M64" s="297" t="s">
        <v>17</v>
      </c>
      <c r="N64" s="307" t="s">
        <v>1152</v>
      </c>
      <c r="O64" s="310" t="s">
        <v>1024</v>
      </c>
      <c r="P64" s="271" t="s">
        <v>230</v>
      </c>
      <c r="Q64" s="277">
        <v>0</v>
      </c>
      <c r="R64" s="273">
        <v>2021</v>
      </c>
      <c r="S64" s="277">
        <v>1</v>
      </c>
      <c r="T64" s="272"/>
      <c r="U64" s="272"/>
      <c r="V64" s="272"/>
      <c r="W64" s="272"/>
      <c r="X64" s="272"/>
      <c r="Y64" s="277">
        <v>1</v>
      </c>
      <c r="Z64" s="274"/>
      <c r="AA64" s="274"/>
      <c r="AB64" s="274"/>
      <c r="AC64" s="274"/>
      <c r="AD64" s="274"/>
      <c r="AE64" s="274"/>
      <c r="AF64" s="279" t="str">
        <f t="shared" si="1"/>
        <v/>
      </c>
      <c r="AG64" s="278"/>
      <c r="AH64" s="273" t="s">
        <v>241</v>
      </c>
      <c r="AI64" s="275"/>
      <c r="AJ64" s="273"/>
      <c r="AK64" s="278"/>
      <c r="AL64" s="273"/>
      <c r="AM64" s="275"/>
      <c r="AN64" s="273"/>
      <c r="AO64" s="278"/>
      <c r="AP64" s="273"/>
      <c r="AQ64" s="275"/>
      <c r="AR64" s="273"/>
      <c r="AS64" s="278"/>
      <c r="AT64" s="273"/>
      <c r="AU64" s="275"/>
      <c r="AV64" s="273"/>
      <c r="AW64" s="278"/>
      <c r="AX64" s="273"/>
      <c r="AY64" s="275"/>
      <c r="AZ64" s="273"/>
      <c r="BA64" s="278"/>
      <c r="BB64" s="273"/>
      <c r="BC64" s="275"/>
      <c r="BD64" s="273"/>
      <c r="BE64" s="322" t="str">
        <f t="shared" si="0"/>
        <v/>
      </c>
      <c r="BF64" s="318" t="s">
        <v>898</v>
      </c>
      <c r="BG64" s="256"/>
      <c r="BH64" s="319"/>
      <c r="BI64" s="319"/>
      <c r="BJ64" s="320"/>
      <c r="BK64" s="319"/>
      <c r="BL64" s="321"/>
      <c r="BM64" s="321"/>
      <c r="BN64" s="256"/>
      <c r="BO64" s="319"/>
      <c r="BP64" s="319"/>
      <c r="BQ64" s="320"/>
      <c r="BR64" s="319"/>
      <c r="BS64" s="321"/>
      <c r="BT64" s="321"/>
    </row>
    <row r="65" spans="2:72" s="268" customFormat="1" ht="123.05" customHeight="1">
      <c r="B65" s="383"/>
      <c r="C65" s="386"/>
      <c r="D65" s="346" t="s">
        <v>774</v>
      </c>
      <c r="E65" s="347">
        <v>3.5000000000000001E-3</v>
      </c>
      <c r="F65" s="39" t="s">
        <v>700</v>
      </c>
      <c r="G65" s="309" t="s">
        <v>663</v>
      </c>
      <c r="H65" s="309" t="s">
        <v>664</v>
      </c>
      <c r="I65" s="309" t="s">
        <v>665</v>
      </c>
      <c r="J65" s="309" t="s">
        <v>666</v>
      </c>
      <c r="K65" s="311">
        <v>44378</v>
      </c>
      <c r="L65" s="311">
        <v>44896</v>
      </c>
      <c r="M65" s="306" t="s">
        <v>18</v>
      </c>
      <c r="N65" s="306" t="s">
        <v>1153</v>
      </c>
      <c r="O65" s="309" t="s">
        <v>1025</v>
      </c>
      <c r="P65" s="253" t="s">
        <v>230</v>
      </c>
      <c r="Q65" s="69">
        <v>0</v>
      </c>
      <c r="R65" s="345">
        <v>2021</v>
      </c>
      <c r="S65" s="69">
        <v>0.3</v>
      </c>
      <c r="T65" s="69">
        <v>1</v>
      </c>
      <c r="U65" s="345"/>
      <c r="V65" s="345"/>
      <c r="W65" s="345"/>
      <c r="X65" s="345"/>
      <c r="Y65" s="69">
        <v>1</v>
      </c>
      <c r="Z65" s="343">
        <v>30</v>
      </c>
      <c r="AA65" s="343">
        <v>230</v>
      </c>
      <c r="AB65" s="348"/>
      <c r="AC65" s="348"/>
      <c r="AD65" s="348"/>
      <c r="AE65" s="348"/>
      <c r="AF65" s="343">
        <f t="shared" si="1"/>
        <v>260</v>
      </c>
      <c r="AG65" s="344">
        <v>30</v>
      </c>
      <c r="AH65" s="345" t="s">
        <v>239</v>
      </c>
      <c r="AI65" s="320"/>
      <c r="AJ65" s="345"/>
      <c r="AK65" s="344">
        <v>230</v>
      </c>
      <c r="AL65" s="345" t="s">
        <v>239</v>
      </c>
      <c r="AM65" s="320"/>
      <c r="AN65" s="345"/>
      <c r="AO65" s="320"/>
      <c r="AP65" s="345"/>
      <c r="AQ65" s="320"/>
      <c r="AR65" s="345"/>
      <c r="AS65" s="320"/>
      <c r="AT65" s="345"/>
      <c r="AU65" s="320"/>
      <c r="AV65" s="345"/>
      <c r="AW65" s="320"/>
      <c r="AX65" s="345"/>
      <c r="AY65" s="320"/>
      <c r="AZ65" s="345"/>
      <c r="BA65" s="320"/>
      <c r="BB65" s="345"/>
      <c r="BC65" s="320"/>
      <c r="BD65" s="345"/>
      <c r="BE65" s="349">
        <f t="shared" si="0"/>
        <v>260</v>
      </c>
      <c r="BF65" s="318" t="s">
        <v>899</v>
      </c>
      <c r="BG65" s="256"/>
      <c r="BH65" s="319"/>
      <c r="BI65" s="319"/>
      <c r="BJ65" s="320"/>
      <c r="BK65" s="319"/>
      <c r="BL65" s="321"/>
      <c r="BM65" s="321"/>
      <c r="BN65" s="256"/>
      <c r="BO65" s="319"/>
      <c r="BP65" s="319"/>
      <c r="BQ65" s="320"/>
      <c r="BR65" s="319"/>
      <c r="BS65" s="321"/>
      <c r="BT65" s="321"/>
    </row>
    <row r="66" spans="2:72" s="283" customFormat="1" ht="123.05" customHeight="1">
      <c r="B66" s="383"/>
      <c r="C66" s="386"/>
      <c r="D66" s="323" t="s">
        <v>775</v>
      </c>
      <c r="E66" s="269">
        <v>3.5000000000000001E-3</v>
      </c>
      <c r="F66" s="284" t="s">
        <v>700</v>
      </c>
      <c r="G66" s="297" t="s">
        <v>469</v>
      </c>
      <c r="H66" s="297" t="s">
        <v>470</v>
      </c>
      <c r="I66" s="297" t="s">
        <v>471</v>
      </c>
      <c r="J66" s="310" t="s">
        <v>472</v>
      </c>
      <c r="K66" s="355">
        <v>44238</v>
      </c>
      <c r="L66" s="314">
        <v>44377</v>
      </c>
      <c r="M66" s="307" t="s">
        <v>18</v>
      </c>
      <c r="N66" s="297" t="s">
        <v>1154</v>
      </c>
      <c r="O66" s="310" t="s">
        <v>1044</v>
      </c>
      <c r="P66" s="285" t="s">
        <v>230</v>
      </c>
      <c r="Q66" s="286">
        <v>0</v>
      </c>
      <c r="R66" s="301">
        <v>2021</v>
      </c>
      <c r="S66" s="286">
        <v>1</v>
      </c>
      <c r="T66" s="285" t="s">
        <v>360</v>
      </c>
      <c r="U66" s="285" t="s">
        <v>360</v>
      </c>
      <c r="V66" s="285" t="s">
        <v>360</v>
      </c>
      <c r="W66" s="285" t="s">
        <v>360</v>
      </c>
      <c r="X66" s="285" t="s">
        <v>360</v>
      </c>
      <c r="Y66" s="286">
        <v>1</v>
      </c>
      <c r="Z66" s="275"/>
      <c r="AA66" s="275"/>
      <c r="AB66" s="275"/>
      <c r="AC66" s="275"/>
      <c r="AD66" s="275"/>
      <c r="AE66" s="275"/>
      <c r="AF66" s="278" t="str">
        <f t="shared" si="1"/>
        <v/>
      </c>
      <c r="AG66" s="275"/>
      <c r="AH66" s="273" t="s">
        <v>240</v>
      </c>
      <c r="AI66" s="275"/>
      <c r="AJ66" s="273"/>
      <c r="AK66" s="275"/>
      <c r="AL66" s="273"/>
      <c r="AM66" s="275"/>
      <c r="AN66" s="273"/>
      <c r="AO66" s="275"/>
      <c r="AP66" s="273"/>
      <c r="AQ66" s="275"/>
      <c r="AR66" s="273"/>
      <c r="AS66" s="275"/>
      <c r="AT66" s="273"/>
      <c r="AU66" s="275"/>
      <c r="AV66" s="273"/>
      <c r="AW66" s="275"/>
      <c r="AX66" s="273"/>
      <c r="AY66" s="275"/>
      <c r="AZ66" s="273"/>
      <c r="BA66" s="275"/>
      <c r="BB66" s="273"/>
      <c r="BC66" s="275"/>
      <c r="BD66" s="273"/>
      <c r="BE66" s="329" t="str">
        <f t="shared" si="0"/>
        <v/>
      </c>
      <c r="BF66" s="318" t="s">
        <v>900</v>
      </c>
      <c r="BG66" s="256"/>
      <c r="BH66" s="319"/>
      <c r="BI66" s="319"/>
      <c r="BJ66" s="320"/>
      <c r="BK66" s="319"/>
      <c r="BL66" s="335"/>
      <c r="BM66" s="335"/>
      <c r="BN66" s="256"/>
      <c r="BO66" s="319"/>
      <c r="BP66" s="319"/>
      <c r="BQ66" s="320"/>
      <c r="BR66" s="319"/>
      <c r="BS66" s="335"/>
      <c r="BT66" s="335"/>
    </row>
    <row r="67" spans="2:72" s="283" customFormat="1" ht="123.05" customHeight="1">
      <c r="B67" s="383"/>
      <c r="C67" s="386"/>
      <c r="D67" s="323" t="s">
        <v>776</v>
      </c>
      <c r="E67" s="269">
        <v>3.5000000000000001E-3</v>
      </c>
      <c r="F67" s="284" t="s">
        <v>700</v>
      </c>
      <c r="G67" s="297" t="s">
        <v>469</v>
      </c>
      <c r="H67" s="297" t="s">
        <v>473</v>
      </c>
      <c r="I67" s="297" t="s">
        <v>474</v>
      </c>
      <c r="J67" s="310" t="s">
        <v>475</v>
      </c>
      <c r="K67" s="355">
        <v>44238</v>
      </c>
      <c r="L67" s="314">
        <v>45657</v>
      </c>
      <c r="M67" s="307" t="s">
        <v>17</v>
      </c>
      <c r="N67" s="297" t="s">
        <v>1155</v>
      </c>
      <c r="O67" s="310" t="s">
        <v>1045</v>
      </c>
      <c r="P67" s="285" t="s">
        <v>230</v>
      </c>
      <c r="Q67" s="286">
        <v>0</v>
      </c>
      <c r="R67" s="301">
        <v>2021</v>
      </c>
      <c r="S67" s="286">
        <v>0.2</v>
      </c>
      <c r="T67" s="286">
        <v>0.4</v>
      </c>
      <c r="U67" s="286">
        <v>0.6</v>
      </c>
      <c r="V67" s="286">
        <v>1</v>
      </c>
      <c r="W67" s="285" t="s">
        <v>360</v>
      </c>
      <c r="X67" s="285" t="s">
        <v>360</v>
      </c>
      <c r="Y67" s="286">
        <v>1</v>
      </c>
      <c r="Z67" s="317">
        <v>2338</v>
      </c>
      <c r="AA67" s="317">
        <v>4522</v>
      </c>
      <c r="AB67" s="317">
        <v>4269</v>
      </c>
      <c r="AC67" s="317">
        <v>4481</v>
      </c>
      <c r="AD67" s="285" t="s">
        <v>360</v>
      </c>
      <c r="AE67" s="285" t="s">
        <v>360</v>
      </c>
      <c r="AF67" s="331">
        <f t="shared" si="1"/>
        <v>15610</v>
      </c>
      <c r="AG67" s="317">
        <v>2338</v>
      </c>
      <c r="AH67" s="285" t="s">
        <v>476</v>
      </c>
      <c r="AI67" s="285" t="s">
        <v>360</v>
      </c>
      <c r="AJ67" s="285" t="s">
        <v>360</v>
      </c>
      <c r="AK67" s="317">
        <v>4522</v>
      </c>
      <c r="AL67" s="285" t="s">
        <v>239</v>
      </c>
      <c r="AM67" s="285" t="s">
        <v>360</v>
      </c>
      <c r="AN67" s="285" t="s">
        <v>360</v>
      </c>
      <c r="AO67" s="317">
        <v>4269</v>
      </c>
      <c r="AP67" s="285" t="s">
        <v>239</v>
      </c>
      <c r="AQ67" s="285" t="s">
        <v>360</v>
      </c>
      <c r="AR67" s="285" t="s">
        <v>360</v>
      </c>
      <c r="AS67" s="317">
        <v>4481</v>
      </c>
      <c r="AT67" s="285" t="s">
        <v>239</v>
      </c>
      <c r="AU67" s="285" t="s">
        <v>360</v>
      </c>
      <c r="AV67" s="285" t="s">
        <v>360</v>
      </c>
      <c r="AW67" s="285" t="s">
        <v>360</v>
      </c>
      <c r="AX67" s="285" t="s">
        <v>360</v>
      </c>
      <c r="AY67" s="285" t="s">
        <v>360</v>
      </c>
      <c r="AZ67" s="285" t="s">
        <v>360</v>
      </c>
      <c r="BA67" s="285" t="s">
        <v>360</v>
      </c>
      <c r="BB67" s="285" t="s">
        <v>360</v>
      </c>
      <c r="BC67" s="285" t="s">
        <v>360</v>
      </c>
      <c r="BD67" s="285" t="s">
        <v>360</v>
      </c>
      <c r="BE67" s="330">
        <f t="shared" si="0"/>
        <v>15610</v>
      </c>
      <c r="BF67" s="318" t="s">
        <v>901</v>
      </c>
      <c r="BG67" s="256"/>
      <c r="BH67" s="319"/>
      <c r="BI67" s="319"/>
      <c r="BJ67" s="320"/>
      <c r="BK67" s="319"/>
      <c r="BL67" s="335"/>
      <c r="BM67" s="335"/>
      <c r="BN67" s="256"/>
      <c r="BO67" s="319"/>
      <c r="BP67" s="319"/>
      <c r="BQ67" s="320"/>
      <c r="BR67" s="319"/>
      <c r="BS67" s="335"/>
      <c r="BT67" s="335"/>
    </row>
    <row r="68" spans="2:72" s="283" customFormat="1" ht="123.05" customHeight="1">
      <c r="B68" s="383"/>
      <c r="C68" s="386"/>
      <c r="D68" s="323" t="s">
        <v>777</v>
      </c>
      <c r="E68" s="269">
        <v>3.5000000000000001E-3</v>
      </c>
      <c r="F68" s="284" t="s">
        <v>700</v>
      </c>
      <c r="G68" s="297" t="s">
        <v>309</v>
      </c>
      <c r="H68" s="297" t="s">
        <v>261</v>
      </c>
      <c r="I68" s="297" t="s">
        <v>616</v>
      </c>
      <c r="J68" s="310" t="s">
        <v>617</v>
      </c>
      <c r="K68" s="355">
        <v>44238</v>
      </c>
      <c r="L68" s="314">
        <v>44561</v>
      </c>
      <c r="M68" s="307" t="s">
        <v>18</v>
      </c>
      <c r="N68" s="297" t="s">
        <v>1156</v>
      </c>
      <c r="O68" s="310" t="s">
        <v>1046</v>
      </c>
      <c r="P68" s="285" t="s">
        <v>230</v>
      </c>
      <c r="Q68" s="286">
        <v>0</v>
      </c>
      <c r="R68" s="301">
        <v>2021</v>
      </c>
      <c r="S68" s="286">
        <v>1</v>
      </c>
      <c r="T68" s="286"/>
      <c r="U68" s="286"/>
      <c r="V68" s="286"/>
      <c r="W68" s="285"/>
      <c r="X68" s="285"/>
      <c r="Y68" s="286">
        <v>1</v>
      </c>
      <c r="Z68" s="317"/>
      <c r="AA68" s="317"/>
      <c r="AB68" s="317"/>
      <c r="AC68" s="317"/>
      <c r="AD68" s="285"/>
      <c r="AE68" s="285"/>
      <c r="AF68" s="331" t="str">
        <f t="shared" si="1"/>
        <v/>
      </c>
      <c r="AG68" s="317"/>
      <c r="AH68" s="285" t="s">
        <v>241</v>
      </c>
      <c r="AI68" s="285"/>
      <c r="AJ68" s="285"/>
      <c r="AK68" s="317"/>
      <c r="AL68" s="285"/>
      <c r="AM68" s="285"/>
      <c r="AN68" s="285"/>
      <c r="AO68" s="317"/>
      <c r="AP68" s="285"/>
      <c r="AQ68" s="285"/>
      <c r="AR68" s="285"/>
      <c r="AS68" s="317"/>
      <c r="AT68" s="285"/>
      <c r="AU68" s="285"/>
      <c r="AV68" s="285"/>
      <c r="AW68" s="285"/>
      <c r="AX68" s="285"/>
      <c r="AY68" s="285"/>
      <c r="AZ68" s="285"/>
      <c r="BA68" s="285"/>
      <c r="BB68" s="285"/>
      <c r="BC68" s="285"/>
      <c r="BD68" s="285"/>
      <c r="BE68" s="330" t="str">
        <f t="shared" si="0"/>
        <v/>
      </c>
      <c r="BF68" s="318" t="s">
        <v>902</v>
      </c>
      <c r="BG68" s="256"/>
      <c r="BH68" s="319"/>
      <c r="BI68" s="319"/>
      <c r="BJ68" s="320"/>
      <c r="BK68" s="319"/>
      <c r="BL68" s="335"/>
      <c r="BM68" s="335"/>
      <c r="BN68" s="256"/>
      <c r="BO68" s="319"/>
      <c r="BP68" s="319"/>
      <c r="BQ68" s="320"/>
      <c r="BR68" s="319"/>
      <c r="BS68" s="335"/>
      <c r="BT68" s="335"/>
    </row>
    <row r="69" spans="2:72" s="268" customFormat="1" ht="141.05000000000001" customHeight="1">
      <c r="B69" s="383"/>
      <c r="C69" s="386"/>
      <c r="D69" s="323" t="s">
        <v>778</v>
      </c>
      <c r="E69" s="269">
        <v>3.5000000000000001E-3</v>
      </c>
      <c r="F69" s="270" t="s">
        <v>700</v>
      </c>
      <c r="G69" s="310" t="s">
        <v>477</v>
      </c>
      <c r="H69" s="310" t="s">
        <v>478</v>
      </c>
      <c r="I69" s="310" t="s">
        <v>479</v>
      </c>
      <c r="J69" s="310" t="s">
        <v>480</v>
      </c>
      <c r="K69" s="311">
        <v>44238</v>
      </c>
      <c r="L69" s="312">
        <v>44561</v>
      </c>
      <c r="M69" s="307" t="s">
        <v>17</v>
      </c>
      <c r="N69" s="307" t="s">
        <v>1157</v>
      </c>
      <c r="O69" s="310" t="s">
        <v>1047</v>
      </c>
      <c r="P69" s="271" t="s">
        <v>230</v>
      </c>
      <c r="Q69" s="277">
        <v>0</v>
      </c>
      <c r="R69" s="273">
        <v>2021</v>
      </c>
      <c r="S69" s="277">
        <v>1</v>
      </c>
      <c r="T69" s="272"/>
      <c r="U69" s="272"/>
      <c r="V69" s="272"/>
      <c r="W69" s="272"/>
      <c r="X69" s="272"/>
      <c r="Y69" s="277">
        <v>1</v>
      </c>
      <c r="Z69" s="274"/>
      <c r="AA69" s="274"/>
      <c r="AB69" s="274"/>
      <c r="AC69" s="274"/>
      <c r="AD69" s="274"/>
      <c r="AE69" s="274"/>
      <c r="AF69" s="279" t="str">
        <f t="shared" si="1"/>
        <v/>
      </c>
      <c r="AG69" s="275"/>
      <c r="AH69" s="273" t="s">
        <v>241</v>
      </c>
      <c r="AI69" s="275"/>
      <c r="AJ69" s="273"/>
      <c r="AK69" s="275"/>
      <c r="AL69" s="273"/>
      <c r="AM69" s="275"/>
      <c r="AN69" s="273"/>
      <c r="AO69" s="275"/>
      <c r="AP69" s="273"/>
      <c r="AQ69" s="275"/>
      <c r="AR69" s="273"/>
      <c r="AS69" s="275"/>
      <c r="AT69" s="273"/>
      <c r="AU69" s="275"/>
      <c r="AV69" s="273"/>
      <c r="AW69" s="275"/>
      <c r="AX69" s="273"/>
      <c r="AY69" s="275"/>
      <c r="AZ69" s="273"/>
      <c r="BA69" s="275"/>
      <c r="BB69" s="273"/>
      <c r="BC69" s="275"/>
      <c r="BD69" s="273"/>
      <c r="BE69" s="322" t="str">
        <f t="shared" si="0"/>
        <v/>
      </c>
      <c r="BF69" s="318" t="s">
        <v>903</v>
      </c>
      <c r="BG69" s="256"/>
      <c r="BH69" s="319"/>
      <c r="BI69" s="319"/>
      <c r="BJ69" s="320"/>
      <c r="BK69" s="319"/>
      <c r="BL69" s="321"/>
      <c r="BM69" s="321"/>
      <c r="BN69" s="256"/>
      <c r="BO69" s="319"/>
      <c r="BP69" s="319"/>
      <c r="BQ69" s="320"/>
      <c r="BR69" s="319"/>
      <c r="BS69" s="321"/>
      <c r="BT69" s="321"/>
    </row>
    <row r="70" spans="2:72" s="268" customFormat="1" ht="327.8" customHeight="1">
      <c r="B70" s="383"/>
      <c r="C70" s="386"/>
      <c r="D70" s="323" t="s">
        <v>481</v>
      </c>
      <c r="E70" s="269">
        <v>3.5000000000000001E-3</v>
      </c>
      <c r="F70" s="270" t="s">
        <v>700</v>
      </c>
      <c r="G70" s="310" t="s">
        <v>482</v>
      </c>
      <c r="H70" s="310" t="s">
        <v>483</v>
      </c>
      <c r="I70" s="310" t="s">
        <v>607</v>
      </c>
      <c r="J70" s="310" t="s">
        <v>484</v>
      </c>
      <c r="K70" s="311">
        <v>44238</v>
      </c>
      <c r="L70" s="312">
        <v>46387</v>
      </c>
      <c r="M70" s="307" t="s">
        <v>17</v>
      </c>
      <c r="N70" s="307" t="s">
        <v>1158</v>
      </c>
      <c r="O70" s="309" t="s">
        <v>1048</v>
      </c>
      <c r="P70" s="271" t="s">
        <v>230</v>
      </c>
      <c r="Q70" s="277">
        <v>0.15</v>
      </c>
      <c r="R70" s="273">
        <v>2020</v>
      </c>
      <c r="S70" s="350">
        <v>0.77300000000000002</v>
      </c>
      <c r="T70" s="350">
        <v>0.81799999999999995</v>
      </c>
      <c r="U70" s="350">
        <v>0.86399999999999999</v>
      </c>
      <c r="V70" s="350">
        <v>0.90900000000000003</v>
      </c>
      <c r="W70" s="350">
        <v>0.95499999999999996</v>
      </c>
      <c r="X70" s="339">
        <v>1</v>
      </c>
      <c r="Y70" s="277">
        <v>1</v>
      </c>
      <c r="Z70" s="343">
        <v>784</v>
      </c>
      <c r="AA70" s="279">
        <v>807.52</v>
      </c>
      <c r="AB70" s="279">
        <v>831.74</v>
      </c>
      <c r="AC70" s="279">
        <v>856.69</v>
      </c>
      <c r="AD70" s="279">
        <v>882.39</v>
      </c>
      <c r="AE70" s="279">
        <v>908.87</v>
      </c>
      <c r="AF70" s="279">
        <f t="shared" si="1"/>
        <v>5071.21</v>
      </c>
      <c r="AG70" s="278">
        <v>784</v>
      </c>
      <c r="AH70" s="273" t="s">
        <v>241</v>
      </c>
      <c r="AI70" s="275"/>
      <c r="AJ70" s="273"/>
      <c r="AK70" s="278">
        <v>807.52</v>
      </c>
      <c r="AL70" s="273" t="s">
        <v>241</v>
      </c>
      <c r="AM70" s="275"/>
      <c r="AN70" s="273"/>
      <c r="AO70" s="278">
        <v>831.74</v>
      </c>
      <c r="AP70" s="273" t="s">
        <v>241</v>
      </c>
      <c r="AQ70" s="275"/>
      <c r="AR70" s="273"/>
      <c r="AS70" s="278">
        <v>856.69</v>
      </c>
      <c r="AT70" s="273" t="s">
        <v>241</v>
      </c>
      <c r="AU70" s="275"/>
      <c r="AV70" s="273"/>
      <c r="AW70" s="278">
        <v>882.39</v>
      </c>
      <c r="AX70" s="273" t="s">
        <v>241</v>
      </c>
      <c r="AY70" s="275"/>
      <c r="AZ70" s="273"/>
      <c r="BA70" s="278">
        <v>908.87</v>
      </c>
      <c r="BB70" s="273" t="s">
        <v>241</v>
      </c>
      <c r="BC70" s="275"/>
      <c r="BD70" s="273"/>
      <c r="BE70" s="322">
        <f t="shared" si="0"/>
        <v>5071.21</v>
      </c>
      <c r="BF70" s="318" t="s">
        <v>904</v>
      </c>
      <c r="BG70" s="256"/>
      <c r="BH70" s="319"/>
      <c r="BI70" s="319"/>
      <c r="BJ70" s="320"/>
      <c r="BK70" s="319"/>
      <c r="BL70" s="321"/>
      <c r="BM70" s="321"/>
      <c r="BN70" s="256"/>
      <c r="BO70" s="319"/>
      <c r="BP70" s="319"/>
      <c r="BQ70" s="320"/>
      <c r="BR70" s="319"/>
      <c r="BS70" s="321"/>
      <c r="BT70" s="321"/>
    </row>
    <row r="71" spans="2:72" s="268" customFormat="1" ht="234" customHeight="1">
      <c r="B71" s="383"/>
      <c r="C71" s="386"/>
      <c r="D71" s="309" t="s">
        <v>779</v>
      </c>
      <c r="E71" s="347">
        <v>3.5000000000000001E-3</v>
      </c>
      <c r="F71" s="39" t="s">
        <v>700</v>
      </c>
      <c r="G71" s="309" t="s">
        <v>485</v>
      </c>
      <c r="H71" s="309" t="s">
        <v>486</v>
      </c>
      <c r="I71" s="309" t="s">
        <v>667</v>
      </c>
      <c r="J71" s="309" t="s">
        <v>668</v>
      </c>
      <c r="K71" s="311">
        <v>44238</v>
      </c>
      <c r="L71" s="311">
        <v>44926</v>
      </c>
      <c r="M71" s="306" t="s">
        <v>17</v>
      </c>
      <c r="N71" s="306" t="s">
        <v>1159</v>
      </c>
      <c r="O71" s="309" t="s">
        <v>1240</v>
      </c>
      <c r="P71" s="253" t="s">
        <v>230</v>
      </c>
      <c r="Q71" s="69">
        <v>0</v>
      </c>
      <c r="R71" s="345">
        <v>2021</v>
      </c>
      <c r="S71" s="69">
        <v>0.8</v>
      </c>
      <c r="T71" s="69">
        <v>1</v>
      </c>
      <c r="U71" s="69"/>
      <c r="V71" s="69"/>
      <c r="W71" s="69"/>
      <c r="X71" s="69"/>
      <c r="Y71" s="69">
        <v>1</v>
      </c>
      <c r="Z71" s="343">
        <v>2342</v>
      </c>
      <c r="AA71" s="343">
        <v>2412</v>
      </c>
      <c r="AB71" s="348"/>
      <c r="AC71" s="348"/>
      <c r="AD71" s="348"/>
      <c r="AE71" s="348"/>
      <c r="AF71" s="343">
        <f t="shared" si="1"/>
        <v>4754</v>
      </c>
      <c r="AG71" s="344">
        <v>2342</v>
      </c>
      <c r="AH71" s="345" t="s">
        <v>241</v>
      </c>
      <c r="AI71" s="320"/>
      <c r="AJ71" s="345"/>
      <c r="AK71" s="344">
        <v>2412</v>
      </c>
      <c r="AL71" s="345" t="s">
        <v>241</v>
      </c>
      <c r="AM71" s="320"/>
      <c r="AN71" s="345"/>
      <c r="AO71" s="320"/>
      <c r="AP71" s="345"/>
      <c r="AQ71" s="320"/>
      <c r="AR71" s="345"/>
      <c r="AS71" s="320"/>
      <c r="AT71" s="345"/>
      <c r="AU71" s="320"/>
      <c r="AV71" s="345"/>
      <c r="AW71" s="320"/>
      <c r="AX71" s="345"/>
      <c r="AY71" s="320"/>
      <c r="AZ71" s="345"/>
      <c r="BA71" s="320"/>
      <c r="BB71" s="345"/>
      <c r="BC71" s="320"/>
      <c r="BD71" s="345"/>
      <c r="BE71" s="349">
        <f t="shared" si="0"/>
        <v>4754</v>
      </c>
      <c r="BF71" s="318" t="s">
        <v>905</v>
      </c>
      <c r="BG71" s="256"/>
      <c r="BH71" s="319"/>
      <c r="BI71" s="319"/>
      <c r="BJ71" s="320"/>
      <c r="BK71" s="319"/>
      <c r="BL71" s="321"/>
      <c r="BM71" s="321"/>
      <c r="BN71" s="256"/>
      <c r="BO71" s="319"/>
      <c r="BP71" s="319"/>
      <c r="BQ71" s="320"/>
      <c r="BR71" s="319"/>
      <c r="BS71" s="321"/>
      <c r="BT71" s="321"/>
    </row>
    <row r="72" spans="2:72" s="268" customFormat="1" ht="101.3" customHeight="1">
      <c r="B72" s="383"/>
      <c r="C72" s="386"/>
      <c r="D72" s="323" t="s">
        <v>780</v>
      </c>
      <c r="E72" s="269">
        <v>3.5000000000000001E-3</v>
      </c>
      <c r="F72" s="270" t="s">
        <v>700</v>
      </c>
      <c r="G72" s="310" t="s">
        <v>487</v>
      </c>
      <c r="H72" s="310" t="s">
        <v>488</v>
      </c>
      <c r="I72" s="310" t="s">
        <v>489</v>
      </c>
      <c r="J72" s="310" t="s">
        <v>490</v>
      </c>
      <c r="K72" s="311">
        <v>44238</v>
      </c>
      <c r="L72" s="312">
        <v>44561</v>
      </c>
      <c r="M72" s="307" t="s">
        <v>18</v>
      </c>
      <c r="N72" s="307" t="s">
        <v>1160</v>
      </c>
      <c r="O72" s="310" t="s">
        <v>491</v>
      </c>
      <c r="P72" s="271" t="s">
        <v>230</v>
      </c>
      <c r="Q72" s="273">
        <v>0</v>
      </c>
      <c r="R72" s="273">
        <v>2021</v>
      </c>
      <c r="S72" s="273">
        <v>30000</v>
      </c>
      <c r="T72" s="273"/>
      <c r="U72" s="273"/>
      <c r="V72" s="273"/>
      <c r="W72" s="273"/>
      <c r="X72" s="273"/>
      <c r="Y72" s="273">
        <v>30000</v>
      </c>
      <c r="Z72" s="274"/>
      <c r="AA72" s="274"/>
      <c r="AB72" s="274"/>
      <c r="AC72" s="274"/>
      <c r="AD72" s="274"/>
      <c r="AE72" s="274"/>
      <c r="AF72" s="279" t="str">
        <f t="shared" si="1"/>
        <v/>
      </c>
      <c r="AG72" s="275"/>
      <c r="AH72" s="273" t="s">
        <v>240</v>
      </c>
      <c r="AI72" s="275"/>
      <c r="AJ72" s="273"/>
      <c r="AK72" s="275"/>
      <c r="AL72" s="273"/>
      <c r="AM72" s="275"/>
      <c r="AN72" s="273"/>
      <c r="AO72" s="275"/>
      <c r="AP72" s="273"/>
      <c r="AQ72" s="275"/>
      <c r="AR72" s="273"/>
      <c r="AS72" s="275"/>
      <c r="AT72" s="273"/>
      <c r="AU72" s="275"/>
      <c r="AV72" s="273"/>
      <c r="AW72" s="275"/>
      <c r="AX72" s="273"/>
      <c r="AY72" s="275"/>
      <c r="AZ72" s="273"/>
      <c r="BA72" s="275"/>
      <c r="BB72" s="273"/>
      <c r="BC72" s="275"/>
      <c r="BD72" s="273"/>
      <c r="BE72" s="322" t="str">
        <f t="shared" si="0"/>
        <v/>
      </c>
      <c r="BF72" s="318" t="s">
        <v>906</v>
      </c>
      <c r="BG72" s="256"/>
      <c r="BH72" s="319"/>
      <c r="BI72" s="319"/>
      <c r="BJ72" s="320"/>
      <c r="BK72" s="319"/>
      <c r="BL72" s="321"/>
      <c r="BM72" s="321"/>
      <c r="BN72" s="256"/>
      <c r="BO72" s="319"/>
      <c r="BP72" s="319"/>
      <c r="BQ72" s="320"/>
      <c r="BR72" s="319"/>
      <c r="BS72" s="321"/>
      <c r="BT72" s="321"/>
    </row>
    <row r="73" spans="2:72" s="268" customFormat="1" ht="118.5" customHeight="1">
      <c r="B73" s="383"/>
      <c r="C73" s="386"/>
      <c r="D73" s="323" t="s">
        <v>781</v>
      </c>
      <c r="E73" s="269">
        <v>3.5000000000000001E-3</v>
      </c>
      <c r="F73" s="270" t="s">
        <v>700</v>
      </c>
      <c r="G73" s="310" t="s">
        <v>487</v>
      </c>
      <c r="H73" s="310" t="s">
        <v>492</v>
      </c>
      <c r="I73" s="310" t="s">
        <v>493</v>
      </c>
      <c r="J73" s="310" t="s">
        <v>494</v>
      </c>
      <c r="K73" s="311">
        <v>44238</v>
      </c>
      <c r="L73" s="312">
        <v>44561</v>
      </c>
      <c r="M73" s="307" t="s">
        <v>18</v>
      </c>
      <c r="N73" s="307" t="s">
        <v>1161</v>
      </c>
      <c r="O73" s="310" t="s">
        <v>495</v>
      </c>
      <c r="P73" s="271" t="s">
        <v>230</v>
      </c>
      <c r="Q73" s="273">
        <v>0</v>
      </c>
      <c r="R73" s="273">
        <v>2021</v>
      </c>
      <c r="S73" s="273">
        <v>400000</v>
      </c>
      <c r="T73" s="273"/>
      <c r="U73" s="273"/>
      <c r="V73" s="273"/>
      <c r="W73" s="273"/>
      <c r="X73" s="273"/>
      <c r="Y73" s="273">
        <v>400000</v>
      </c>
      <c r="Z73" s="279">
        <v>35000</v>
      </c>
      <c r="AA73" s="274"/>
      <c r="AB73" s="274"/>
      <c r="AC73" s="274"/>
      <c r="AD73" s="274"/>
      <c r="AE73" s="274"/>
      <c r="AF73" s="279">
        <f t="shared" si="1"/>
        <v>35000</v>
      </c>
      <c r="AG73" s="278">
        <v>35000</v>
      </c>
      <c r="AH73" s="273" t="s">
        <v>239</v>
      </c>
      <c r="AI73" s="275"/>
      <c r="AJ73" s="273"/>
      <c r="AK73" s="275"/>
      <c r="AL73" s="273"/>
      <c r="AM73" s="275"/>
      <c r="AN73" s="273"/>
      <c r="AO73" s="275"/>
      <c r="AP73" s="273"/>
      <c r="AQ73" s="275"/>
      <c r="AR73" s="273"/>
      <c r="AS73" s="275"/>
      <c r="AT73" s="273"/>
      <c r="AU73" s="275"/>
      <c r="AV73" s="273"/>
      <c r="AW73" s="275"/>
      <c r="AX73" s="273"/>
      <c r="AY73" s="275"/>
      <c r="AZ73" s="273"/>
      <c r="BA73" s="275"/>
      <c r="BB73" s="273"/>
      <c r="BC73" s="275"/>
      <c r="BD73" s="273"/>
      <c r="BE73" s="322">
        <f t="shared" si="0"/>
        <v>35000</v>
      </c>
      <c r="BF73" s="318" t="s">
        <v>907</v>
      </c>
      <c r="BG73" s="256"/>
      <c r="BH73" s="319"/>
      <c r="BI73" s="319"/>
      <c r="BJ73" s="320"/>
      <c r="BK73" s="319"/>
      <c r="BL73" s="321"/>
      <c r="BM73" s="321"/>
      <c r="BN73" s="256"/>
      <c r="BO73" s="319"/>
      <c r="BP73" s="319"/>
      <c r="BQ73" s="320"/>
      <c r="BR73" s="319"/>
      <c r="BS73" s="321"/>
      <c r="BT73" s="321"/>
    </row>
    <row r="74" spans="2:72" s="268" customFormat="1" ht="73.599999999999994" customHeight="1">
      <c r="B74" s="383"/>
      <c r="C74" s="386"/>
      <c r="D74" s="323" t="s">
        <v>782</v>
      </c>
      <c r="E74" s="269">
        <v>3.5000000000000001E-3</v>
      </c>
      <c r="F74" s="270" t="s">
        <v>700</v>
      </c>
      <c r="G74" s="310" t="s">
        <v>487</v>
      </c>
      <c r="H74" s="310" t="s">
        <v>496</v>
      </c>
      <c r="I74" s="310" t="s">
        <v>497</v>
      </c>
      <c r="J74" s="310" t="s">
        <v>498</v>
      </c>
      <c r="K74" s="311">
        <v>44238</v>
      </c>
      <c r="L74" s="312">
        <v>44926</v>
      </c>
      <c r="M74" s="307" t="s">
        <v>18</v>
      </c>
      <c r="N74" s="307" t="s">
        <v>1162</v>
      </c>
      <c r="O74" s="310" t="s">
        <v>608</v>
      </c>
      <c r="P74" s="271" t="s">
        <v>230</v>
      </c>
      <c r="Q74" s="273">
        <v>0</v>
      </c>
      <c r="R74" s="273">
        <v>2021</v>
      </c>
      <c r="S74" s="273">
        <v>300000</v>
      </c>
      <c r="T74" s="273">
        <v>600000</v>
      </c>
      <c r="U74" s="273"/>
      <c r="V74" s="273"/>
      <c r="W74" s="273"/>
      <c r="X74" s="273"/>
      <c r="Y74" s="273">
        <v>600000</v>
      </c>
      <c r="Z74" s="279">
        <v>29000</v>
      </c>
      <c r="AA74" s="279">
        <v>29000</v>
      </c>
      <c r="AB74" s="274"/>
      <c r="AC74" s="274"/>
      <c r="AD74" s="274"/>
      <c r="AE74" s="274"/>
      <c r="AF74" s="279">
        <f t="shared" si="1"/>
        <v>58000</v>
      </c>
      <c r="AG74" s="278">
        <v>58000</v>
      </c>
      <c r="AH74" s="273" t="s">
        <v>239</v>
      </c>
      <c r="AI74" s="275"/>
      <c r="AJ74" s="273"/>
      <c r="AK74" s="275"/>
      <c r="AL74" s="273" t="s">
        <v>240</v>
      </c>
      <c r="AM74" s="275"/>
      <c r="AN74" s="273"/>
      <c r="AO74" s="275"/>
      <c r="AP74" s="273"/>
      <c r="AQ74" s="275"/>
      <c r="AR74" s="273"/>
      <c r="AS74" s="275"/>
      <c r="AT74" s="273"/>
      <c r="AU74" s="275"/>
      <c r="AV74" s="273"/>
      <c r="AW74" s="275"/>
      <c r="AX74" s="273"/>
      <c r="AY74" s="275"/>
      <c r="AZ74" s="273"/>
      <c r="BA74" s="275"/>
      <c r="BB74" s="273"/>
      <c r="BC74" s="275"/>
      <c r="BD74" s="273"/>
      <c r="BE74" s="322">
        <f t="shared" si="0"/>
        <v>58000</v>
      </c>
      <c r="BF74" s="318" t="s">
        <v>908</v>
      </c>
      <c r="BG74" s="256"/>
      <c r="BH74" s="319"/>
      <c r="BI74" s="319"/>
      <c r="BJ74" s="320"/>
      <c r="BK74" s="319"/>
      <c r="BL74" s="321"/>
      <c r="BM74" s="321"/>
      <c r="BN74" s="256"/>
      <c r="BO74" s="319"/>
      <c r="BP74" s="319"/>
      <c r="BQ74" s="320"/>
      <c r="BR74" s="319"/>
      <c r="BS74" s="321"/>
      <c r="BT74" s="321"/>
    </row>
    <row r="75" spans="2:72" s="268" customFormat="1" ht="246.7" customHeight="1">
      <c r="B75" s="383"/>
      <c r="C75" s="386"/>
      <c r="D75" s="323" t="s">
        <v>783</v>
      </c>
      <c r="E75" s="269">
        <v>3.5000000000000001E-3</v>
      </c>
      <c r="F75" s="270" t="s">
        <v>700</v>
      </c>
      <c r="G75" s="310" t="s">
        <v>499</v>
      </c>
      <c r="H75" s="310" t="s">
        <v>500</v>
      </c>
      <c r="I75" s="310" t="s">
        <v>609</v>
      </c>
      <c r="J75" s="310" t="s">
        <v>501</v>
      </c>
      <c r="K75" s="311">
        <v>44238</v>
      </c>
      <c r="L75" s="312">
        <v>44377</v>
      </c>
      <c r="M75" s="307" t="s">
        <v>18</v>
      </c>
      <c r="N75" s="307" t="s">
        <v>1163</v>
      </c>
      <c r="O75" s="310" t="s">
        <v>709</v>
      </c>
      <c r="P75" s="271" t="s">
        <v>230</v>
      </c>
      <c r="Q75" s="277">
        <v>0</v>
      </c>
      <c r="R75" s="273">
        <v>2021</v>
      </c>
      <c r="S75" s="277">
        <v>1</v>
      </c>
      <c r="T75" s="272"/>
      <c r="U75" s="272"/>
      <c r="V75" s="272"/>
      <c r="W75" s="272"/>
      <c r="X75" s="272"/>
      <c r="Y75" s="277">
        <v>1</v>
      </c>
      <c r="Z75" s="343">
        <v>69</v>
      </c>
      <c r="AA75" s="274"/>
      <c r="AB75" s="274"/>
      <c r="AC75" s="274"/>
      <c r="AD75" s="274"/>
      <c r="AE75" s="274"/>
      <c r="AF75" s="279">
        <f t="shared" si="1"/>
        <v>69</v>
      </c>
      <c r="AG75" s="344">
        <v>69</v>
      </c>
      <c r="AH75" s="345" t="s">
        <v>239</v>
      </c>
      <c r="AI75" s="275"/>
      <c r="AJ75" s="273"/>
      <c r="AK75" s="275"/>
      <c r="AL75" s="273"/>
      <c r="AM75" s="275"/>
      <c r="AN75" s="273"/>
      <c r="AO75" s="275"/>
      <c r="AP75" s="273"/>
      <c r="AQ75" s="275"/>
      <c r="AR75" s="273"/>
      <c r="AS75" s="275"/>
      <c r="AT75" s="273"/>
      <c r="AU75" s="275"/>
      <c r="AV75" s="273"/>
      <c r="AW75" s="275"/>
      <c r="AX75" s="273"/>
      <c r="AY75" s="275"/>
      <c r="AZ75" s="273"/>
      <c r="BA75" s="275"/>
      <c r="BB75" s="273"/>
      <c r="BC75" s="275"/>
      <c r="BD75" s="273"/>
      <c r="BE75" s="322">
        <f t="shared" si="0"/>
        <v>69</v>
      </c>
      <c r="BF75" s="318" t="s">
        <v>909</v>
      </c>
      <c r="BG75" s="256"/>
      <c r="BH75" s="319"/>
      <c r="BI75" s="319"/>
      <c r="BJ75" s="320"/>
      <c r="BK75" s="319"/>
      <c r="BL75" s="321"/>
      <c r="BM75" s="321"/>
      <c r="BN75" s="256"/>
      <c r="BO75" s="319"/>
      <c r="BP75" s="319"/>
      <c r="BQ75" s="320"/>
      <c r="BR75" s="319"/>
      <c r="BS75" s="321"/>
      <c r="BT75" s="321"/>
    </row>
    <row r="76" spans="2:72" s="268" customFormat="1" ht="126" customHeight="1">
      <c r="B76" s="383"/>
      <c r="C76" s="386"/>
      <c r="D76" s="323" t="s">
        <v>784</v>
      </c>
      <c r="E76" s="269">
        <v>3.5000000000000001E-3</v>
      </c>
      <c r="F76" s="270" t="s">
        <v>700</v>
      </c>
      <c r="G76" s="310" t="s">
        <v>502</v>
      </c>
      <c r="H76" s="310" t="s">
        <v>503</v>
      </c>
      <c r="I76" s="310" t="s">
        <v>504</v>
      </c>
      <c r="J76" s="310" t="s">
        <v>505</v>
      </c>
      <c r="K76" s="311">
        <v>44238</v>
      </c>
      <c r="L76" s="312">
        <v>44561</v>
      </c>
      <c r="M76" s="307" t="s">
        <v>18</v>
      </c>
      <c r="N76" s="307" t="s">
        <v>1164</v>
      </c>
      <c r="O76" s="310" t="s">
        <v>1049</v>
      </c>
      <c r="P76" s="271" t="s">
        <v>230</v>
      </c>
      <c r="Q76" s="277">
        <v>0</v>
      </c>
      <c r="R76" s="273">
        <v>2021</v>
      </c>
      <c r="S76" s="277">
        <v>1</v>
      </c>
      <c r="T76" s="272"/>
      <c r="U76" s="272"/>
      <c r="V76" s="272"/>
      <c r="W76" s="272"/>
      <c r="X76" s="272"/>
      <c r="Y76" s="277">
        <v>1</v>
      </c>
      <c r="Z76" s="274"/>
      <c r="AA76" s="274"/>
      <c r="AB76" s="274"/>
      <c r="AC76" s="274"/>
      <c r="AD76" s="274"/>
      <c r="AE76" s="274"/>
      <c r="AF76" s="279" t="str">
        <f t="shared" si="1"/>
        <v/>
      </c>
      <c r="AG76" s="275"/>
      <c r="AH76" s="273" t="s">
        <v>241</v>
      </c>
      <c r="AI76" s="275"/>
      <c r="AJ76" s="273"/>
      <c r="AK76" s="275"/>
      <c r="AL76" s="273"/>
      <c r="AM76" s="275"/>
      <c r="AN76" s="273"/>
      <c r="AO76" s="275"/>
      <c r="AP76" s="273"/>
      <c r="AQ76" s="275"/>
      <c r="AR76" s="273"/>
      <c r="AS76" s="275"/>
      <c r="AT76" s="273"/>
      <c r="AU76" s="275"/>
      <c r="AV76" s="273"/>
      <c r="AW76" s="275"/>
      <c r="AX76" s="273"/>
      <c r="AY76" s="275"/>
      <c r="AZ76" s="273"/>
      <c r="BA76" s="275"/>
      <c r="BB76" s="273"/>
      <c r="BC76" s="275"/>
      <c r="BD76" s="273"/>
      <c r="BE76" s="322" t="str">
        <f t="shared" si="0"/>
        <v/>
      </c>
      <c r="BF76" s="318" t="s">
        <v>910</v>
      </c>
      <c r="BG76" s="256"/>
      <c r="BH76" s="319"/>
      <c r="BI76" s="319"/>
      <c r="BJ76" s="320"/>
      <c r="BK76" s="319"/>
      <c r="BL76" s="321"/>
      <c r="BM76" s="321"/>
      <c r="BN76" s="256"/>
      <c r="BO76" s="319"/>
      <c r="BP76" s="319"/>
      <c r="BQ76" s="320"/>
      <c r="BR76" s="319"/>
      <c r="BS76" s="321"/>
      <c r="BT76" s="321"/>
    </row>
    <row r="77" spans="2:72" s="268" customFormat="1" ht="128.19999999999999" customHeight="1">
      <c r="B77" s="383"/>
      <c r="C77" s="386"/>
      <c r="D77" s="323" t="s">
        <v>785</v>
      </c>
      <c r="E77" s="269">
        <v>3.5000000000000001E-3</v>
      </c>
      <c r="F77" s="270" t="s">
        <v>700</v>
      </c>
      <c r="G77" s="310" t="s">
        <v>502</v>
      </c>
      <c r="H77" s="310" t="s">
        <v>503</v>
      </c>
      <c r="I77" s="310" t="s">
        <v>504</v>
      </c>
      <c r="J77" s="310" t="s">
        <v>505</v>
      </c>
      <c r="K77" s="311">
        <v>44238</v>
      </c>
      <c r="L77" s="312">
        <v>46022</v>
      </c>
      <c r="M77" s="307" t="s">
        <v>18</v>
      </c>
      <c r="N77" s="307" t="s">
        <v>1165</v>
      </c>
      <c r="O77" s="310" t="s">
        <v>1252</v>
      </c>
      <c r="P77" s="271" t="s">
        <v>230</v>
      </c>
      <c r="Q77" s="277">
        <v>0</v>
      </c>
      <c r="R77" s="273">
        <v>2021</v>
      </c>
      <c r="S77" s="277">
        <v>0.2</v>
      </c>
      <c r="T77" s="277">
        <v>0.4</v>
      </c>
      <c r="U77" s="277">
        <v>0.6</v>
      </c>
      <c r="V77" s="277">
        <v>0.8</v>
      </c>
      <c r="W77" s="277">
        <v>1</v>
      </c>
      <c r="X77" s="277"/>
      <c r="Y77" s="277">
        <v>1</v>
      </c>
      <c r="Z77" s="274"/>
      <c r="AA77" s="274"/>
      <c r="AB77" s="274"/>
      <c r="AC77" s="274"/>
      <c r="AD77" s="274"/>
      <c r="AE77" s="274"/>
      <c r="AF77" s="279" t="str">
        <f t="shared" si="1"/>
        <v/>
      </c>
      <c r="AG77" s="275"/>
      <c r="AH77" s="273" t="s">
        <v>241</v>
      </c>
      <c r="AI77" s="275"/>
      <c r="AJ77" s="273"/>
      <c r="AK77" s="275"/>
      <c r="AL77" s="273" t="s">
        <v>241</v>
      </c>
      <c r="AM77" s="275"/>
      <c r="AN77" s="273"/>
      <c r="AO77" s="275"/>
      <c r="AP77" s="273" t="s">
        <v>241</v>
      </c>
      <c r="AQ77" s="275"/>
      <c r="AR77" s="273"/>
      <c r="AS77" s="275"/>
      <c r="AT77" s="273" t="s">
        <v>241</v>
      </c>
      <c r="AU77" s="275"/>
      <c r="AV77" s="273"/>
      <c r="AW77" s="275"/>
      <c r="AX77" s="273" t="s">
        <v>241</v>
      </c>
      <c r="AY77" s="275"/>
      <c r="AZ77" s="273"/>
      <c r="BA77" s="275"/>
      <c r="BB77" s="273"/>
      <c r="BC77" s="275"/>
      <c r="BD77" s="273"/>
      <c r="BE77" s="322" t="str">
        <f t="shared" si="0"/>
        <v/>
      </c>
      <c r="BF77" s="318" t="s">
        <v>911</v>
      </c>
      <c r="BG77" s="256"/>
      <c r="BH77" s="319"/>
      <c r="BI77" s="319"/>
      <c r="BJ77" s="320"/>
      <c r="BK77" s="319"/>
      <c r="BL77" s="321"/>
      <c r="BM77" s="321"/>
      <c r="BN77" s="256"/>
      <c r="BO77" s="319"/>
      <c r="BP77" s="319"/>
      <c r="BQ77" s="320"/>
      <c r="BR77" s="319"/>
      <c r="BS77" s="321"/>
      <c r="BT77" s="321"/>
    </row>
    <row r="78" spans="2:72" s="268" customFormat="1" ht="60.75" customHeight="1">
      <c r="B78" s="383"/>
      <c r="C78" s="386"/>
      <c r="D78" s="304" t="s">
        <v>786</v>
      </c>
      <c r="E78" s="269">
        <v>3.5000000000000001E-3</v>
      </c>
      <c r="F78" s="270" t="s">
        <v>700</v>
      </c>
      <c r="G78" s="310" t="s">
        <v>506</v>
      </c>
      <c r="H78" s="310" t="s">
        <v>507</v>
      </c>
      <c r="I78" s="310" t="s">
        <v>508</v>
      </c>
      <c r="J78" s="310" t="s">
        <v>509</v>
      </c>
      <c r="K78" s="311">
        <v>44238</v>
      </c>
      <c r="L78" s="312">
        <v>44377</v>
      </c>
      <c r="M78" s="307" t="s">
        <v>18</v>
      </c>
      <c r="N78" s="307" t="s">
        <v>1166</v>
      </c>
      <c r="O78" s="310" t="s">
        <v>1050</v>
      </c>
      <c r="P78" s="271" t="s">
        <v>230</v>
      </c>
      <c r="Q78" s="277">
        <v>0</v>
      </c>
      <c r="R78" s="273">
        <v>2021</v>
      </c>
      <c r="S78" s="277">
        <v>1</v>
      </c>
      <c r="T78" s="272"/>
      <c r="U78" s="272"/>
      <c r="V78" s="272"/>
      <c r="W78" s="272"/>
      <c r="X78" s="272"/>
      <c r="Y78" s="277">
        <v>1</v>
      </c>
      <c r="Z78" s="279">
        <v>31620</v>
      </c>
      <c r="AA78" s="279"/>
      <c r="AB78" s="279"/>
      <c r="AC78" s="279"/>
      <c r="AD78" s="279"/>
      <c r="AE78" s="279"/>
      <c r="AF78" s="279">
        <f t="shared" si="1"/>
        <v>31620</v>
      </c>
      <c r="AG78" s="344">
        <v>31620</v>
      </c>
      <c r="AH78" s="273" t="s">
        <v>240</v>
      </c>
      <c r="AI78" s="275"/>
      <c r="AJ78" s="273"/>
      <c r="AK78" s="275"/>
      <c r="AL78" s="273"/>
      <c r="AM78" s="275"/>
      <c r="AN78" s="273"/>
      <c r="AO78" s="275"/>
      <c r="AP78" s="273"/>
      <c r="AQ78" s="275"/>
      <c r="AR78" s="273"/>
      <c r="AS78" s="275"/>
      <c r="AT78" s="273"/>
      <c r="AU78" s="275"/>
      <c r="AV78" s="273"/>
      <c r="AW78" s="275"/>
      <c r="AX78" s="273"/>
      <c r="AY78" s="275"/>
      <c r="AZ78" s="273"/>
      <c r="BA78" s="275"/>
      <c r="BB78" s="273"/>
      <c r="BC78" s="275"/>
      <c r="BD78" s="273"/>
      <c r="BE78" s="322">
        <f t="shared" ref="BE78:BE145" si="2">IF(SUM(AG78,AI78,AK78,AM78,AO78,AQ78,AS78,AU78,AW78,AY78,BA78,BC78)=0,"",SUM(AG78,AI78,AK78,AM78,AO78,AQ78,AS78,AU78,AW78,AY78,BA78,BC78))</f>
        <v>31620</v>
      </c>
      <c r="BF78" s="318" t="s">
        <v>912</v>
      </c>
      <c r="BG78" s="256"/>
      <c r="BH78" s="319"/>
      <c r="BI78" s="319"/>
      <c r="BJ78" s="320"/>
      <c r="BK78" s="319"/>
      <c r="BL78" s="321"/>
      <c r="BM78" s="321"/>
      <c r="BN78" s="256"/>
      <c r="BO78" s="319"/>
      <c r="BP78" s="319"/>
      <c r="BQ78" s="320"/>
      <c r="BR78" s="319"/>
      <c r="BS78" s="321"/>
      <c r="BT78" s="321"/>
    </row>
    <row r="79" spans="2:72" s="268" customFormat="1" ht="48.05" customHeight="1">
      <c r="B79" s="383"/>
      <c r="C79" s="386"/>
      <c r="D79" s="323" t="s">
        <v>510</v>
      </c>
      <c r="E79" s="269">
        <v>3.5000000000000001E-3</v>
      </c>
      <c r="F79" s="270" t="s">
        <v>700</v>
      </c>
      <c r="G79" s="310" t="s">
        <v>506</v>
      </c>
      <c r="H79" s="310" t="s">
        <v>511</v>
      </c>
      <c r="I79" s="310" t="s">
        <v>508</v>
      </c>
      <c r="J79" s="310" t="s">
        <v>509</v>
      </c>
      <c r="K79" s="311">
        <v>44238</v>
      </c>
      <c r="L79" s="312">
        <v>44377</v>
      </c>
      <c r="M79" s="307" t="s">
        <v>17</v>
      </c>
      <c r="N79" s="307" t="s">
        <v>1167</v>
      </c>
      <c r="O79" s="307" t="s">
        <v>512</v>
      </c>
      <c r="P79" s="271" t="s">
        <v>230</v>
      </c>
      <c r="Q79" s="277">
        <v>0</v>
      </c>
      <c r="R79" s="273">
        <v>2021</v>
      </c>
      <c r="S79" s="277">
        <v>1</v>
      </c>
      <c r="T79" s="272"/>
      <c r="U79" s="272"/>
      <c r="V79" s="272"/>
      <c r="W79" s="272"/>
      <c r="X79" s="272"/>
      <c r="Y79" s="277">
        <v>1</v>
      </c>
      <c r="Z79" s="279">
        <v>5714</v>
      </c>
      <c r="AA79" s="279"/>
      <c r="AB79" s="279"/>
      <c r="AC79" s="279"/>
      <c r="AD79" s="279"/>
      <c r="AE79" s="279"/>
      <c r="AF79" s="279">
        <f t="shared" ref="AF79:AF146" si="3">IF(SUM(Z79:AE79)=0,"",SUM(Z79:AE79))</f>
        <v>5714</v>
      </c>
      <c r="AG79" s="344">
        <v>5714</v>
      </c>
      <c r="AH79" s="273" t="s">
        <v>240</v>
      </c>
      <c r="AI79" s="275"/>
      <c r="AJ79" s="273"/>
      <c r="AK79" s="275"/>
      <c r="AL79" s="273"/>
      <c r="AM79" s="275"/>
      <c r="AN79" s="273"/>
      <c r="AO79" s="275"/>
      <c r="AP79" s="273"/>
      <c r="AQ79" s="275"/>
      <c r="AR79" s="273"/>
      <c r="AS79" s="275"/>
      <c r="AT79" s="273"/>
      <c r="AU79" s="275"/>
      <c r="AV79" s="273"/>
      <c r="AW79" s="275"/>
      <c r="AX79" s="273"/>
      <c r="AY79" s="275"/>
      <c r="AZ79" s="273"/>
      <c r="BA79" s="275"/>
      <c r="BB79" s="273"/>
      <c r="BC79" s="275"/>
      <c r="BD79" s="273"/>
      <c r="BE79" s="322">
        <f t="shared" si="2"/>
        <v>5714</v>
      </c>
      <c r="BF79" s="318" t="s">
        <v>913</v>
      </c>
      <c r="BG79" s="256"/>
      <c r="BH79" s="319"/>
      <c r="BI79" s="319"/>
      <c r="BJ79" s="320"/>
      <c r="BK79" s="319"/>
      <c r="BL79" s="321"/>
      <c r="BM79" s="321"/>
      <c r="BN79" s="256"/>
      <c r="BO79" s="319"/>
      <c r="BP79" s="319"/>
      <c r="BQ79" s="320"/>
      <c r="BR79" s="319"/>
      <c r="BS79" s="321"/>
      <c r="BT79" s="321"/>
    </row>
    <row r="80" spans="2:72" s="268" customFormat="1" ht="60.75" customHeight="1">
      <c r="B80" s="383"/>
      <c r="C80" s="386"/>
      <c r="D80" s="323" t="s">
        <v>513</v>
      </c>
      <c r="E80" s="269">
        <v>3.5000000000000001E-3</v>
      </c>
      <c r="F80" s="270" t="s">
        <v>700</v>
      </c>
      <c r="G80" s="310" t="s">
        <v>506</v>
      </c>
      <c r="H80" s="310" t="s">
        <v>511</v>
      </c>
      <c r="I80" s="310" t="s">
        <v>508</v>
      </c>
      <c r="J80" s="310" t="s">
        <v>509</v>
      </c>
      <c r="K80" s="311">
        <v>44238</v>
      </c>
      <c r="L80" s="312">
        <v>44377</v>
      </c>
      <c r="M80" s="307" t="s">
        <v>18</v>
      </c>
      <c r="N80" s="307" t="s">
        <v>1168</v>
      </c>
      <c r="O80" s="310" t="s">
        <v>1051</v>
      </c>
      <c r="P80" s="271" t="s">
        <v>230</v>
      </c>
      <c r="Q80" s="277">
        <v>0</v>
      </c>
      <c r="R80" s="273">
        <v>2021</v>
      </c>
      <c r="S80" s="277">
        <v>1</v>
      </c>
      <c r="T80" s="272"/>
      <c r="U80" s="272"/>
      <c r="V80" s="272"/>
      <c r="W80" s="272"/>
      <c r="X80" s="272"/>
      <c r="Y80" s="277">
        <v>1</v>
      </c>
      <c r="Z80" s="279">
        <v>140000</v>
      </c>
      <c r="AA80" s="279"/>
      <c r="AB80" s="279"/>
      <c r="AC80" s="279"/>
      <c r="AD80" s="279"/>
      <c r="AE80" s="279"/>
      <c r="AF80" s="279">
        <f t="shared" si="3"/>
        <v>140000</v>
      </c>
      <c r="AG80" s="344">
        <v>140000</v>
      </c>
      <c r="AH80" s="273" t="s">
        <v>240</v>
      </c>
      <c r="AI80" s="275"/>
      <c r="AJ80" s="273"/>
      <c r="AK80" s="275"/>
      <c r="AL80" s="273"/>
      <c r="AM80" s="275"/>
      <c r="AN80" s="273"/>
      <c r="AO80" s="275"/>
      <c r="AP80" s="273"/>
      <c r="AQ80" s="275"/>
      <c r="AR80" s="273"/>
      <c r="AS80" s="275"/>
      <c r="AT80" s="273"/>
      <c r="AU80" s="275"/>
      <c r="AV80" s="273"/>
      <c r="AW80" s="275"/>
      <c r="AX80" s="273"/>
      <c r="AY80" s="275"/>
      <c r="AZ80" s="273"/>
      <c r="BA80" s="275"/>
      <c r="BB80" s="273"/>
      <c r="BC80" s="275"/>
      <c r="BD80" s="273"/>
      <c r="BE80" s="322">
        <f t="shared" si="2"/>
        <v>140000</v>
      </c>
      <c r="BF80" s="318" t="s">
        <v>914</v>
      </c>
      <c r="BG80" s="256"/>
      <c r="BH80" s="319"/>
      <c r="BI80" s="319"/>
      <c r="BJ80" s="320"/>
      <c r="BK80" s="319"/>
      <c r="BL80" s="321"/>
      <c r="BM80" s="321"/>
      <c r="BN80" s="256"/>
      <c r="BO80" s="319"/>
      <c r="BP80" s="319"/>
      <c r="BQ80" s="320"/>
      <c r="BR80" s="319"/>
      <c r="BS80" s="321"/>
      <c r="BT80" s="321"/>
    </row>
    <row r="81" spans="2:72" s="268" customFormat="1" ht="206.3" customHeight="1">
      <c r="B81" s="383"/>
      <c r="C81" s="386"/>
      <c r="D81" s="346" t="s">
        <v>787</v>
      </c>
      <c r="E81" s="347">
        <v>3.5000000000000001E-3</v>
      </c>
      <c r="F81" s="39" t="s">
        <v>700</v>
      </c>
      <c r="G81" s="309" t="s">
        <v>435</v>
      </c>
      <c r="H81" s="309" t="s">
        <v>514</v>
      </c>
      <c r="I81" s="309" t="s">
        <v>706</v>
      </c>
      <c r="J81" s="309" t="s">
        <v>1256</v>
      </c>
      <c r="K81" s="311">
        <v>44242</v>
      </c>
      <c r="L81" s="311">
        <v>44773</v>
      </c>
      <c r="M81" s="306" t="s">
        <v>18</v>
      </c>
      <c r="N81" s="306" t="s">
        <v>1169</v>
      </c>
      <c r="O81" s="309" t="s">
        <v>1052</v>
      </c>
      <c r="P81" s="253" t="s">
        <v>230</v>
      </c>
      <c r="Q81" s="69">
        <v>0</v>
      </c>
      <c r="R81" s="345">
        <v>2021</v>
      </c>
      <c r="S81" s="69">
        <v>0.8</v>
      </c>
      <c r="T81" s="69">
        <v>1</v>
      </c>
      <c r="U81" s="319"/>
      <c r="V81" s="319"/>
      <c r="W81" s="319"/>
      <c r="X81" s="319"/>
      <c r="Y81" s="69">
        <v>1</v>
      </c>
      <c r="Z81" s="348"/>
      <c r="AA81" s="348"/>
      <c r="AB81" s="348"/>
      <c r="AC81" s="348"/>
      <c r="AD81" s="348"/>
      <c r="AE81" s="348"/>
      <c r="AF81" s="343" t="str">
        <f t="shared" si="3"/>
        <v/>
      </c>
      <c r="AG81" s="320"/>
      <c r="AH81" s="345" t="s">
        <v>241</v>
      </c>
      <c r="AI81" s="320"/>
      <c r="AJ81" s="345"/>
      <c r="AK81" s="320"/>
      <c r="AL81" s="345" t="s">
        <v>241</v>
      </c>
      <c r="AM81" s="320"/>
      <c r="AN81" s="345"/>
      <c r="AO81" s="320"/>
      <c r="AP81" s="345"/>
      <c r="AQ81" s="320"/>
      <c r="AR81" s="345"/>
      <c r="AS81" s="320"/>
      <c r="AT81" s="345"/>
      <c r="AU81" s="320"/>
      <c r="AV81" s="345"/>
      <c r="AW81" s="320"/>
      <c r="AX81" s="345"/>
      <c r="AY81" s="320"/>
      <c r="AZ81" s="345"/>
      <c r="BA81" s="320"/>
      <c r="BB81" s="345"/>
      <c r="BC81" s="320"/>
      <c r="BD81" s="345"/>
      <c r="BE81" s="349" t="str">
        <f t="shared" si="2"/>
        <v/>
      </c>
      <c r="BF81" s="318" t="s">
        <v>915</v>
      </c>
      <c r="BG81" s="256"/>
      <c r="BH81" s="319"/>
      <c r="BI81" s="319"/>
      <c r="BJ81" s="320"/>
      <c r="BK81" s="319"/>
      <c r="BL81" s="321"/>
      <c r="BM81" s="321"/>
      <c r="BN81" s="256"/>
      <c r="BO81" s="319"/>
      <c r="BP81" s="319"/>
      <c r="BQ81" s="320"/>
      <c r="BR81" s="319"/>
      <c r="BS81" s="321"/>
      <c r="BT81" s="321"/>
    </row>
    <row r="82" spans="2:72" s="268" customFormat="1" ht="206.3" customHeight="1">
      <c r="B82" s="383"/>
      <c r="C82" s="386"/>
      <c r="D82" s="346" t="s">
        <v>788</v>
      </c>
      <c r="E82" s="347">
        <v>3.5000000000000001E-3</v>
      </c>
      <c r="F82" s="39" t="s">
        <v>700</v>
      </c>
      <c r="G82" s="309" t="s">
        <v>515</v>
      </c>
      <c r="H82" s="309" t="s">
        <v>669</v>
      </c>
      <c r="I82" s="309" t="s">
        <v>670</v>
      </c>
      <c r="J82" s="309" t="s">
        <v>671</v>
      </c>
      <c r="K82" s="311">
        <v>44242</v>
      </c>
      <c r="L82" s="311">
        <v>44773</v>
      </c>
      <c r="M82" s="306" t="s">
        <v>18</v>
      </c>
      <c r="N82" s="306" t="s">
        <v>1238</v>
      </c>
      <c r="O82" s="309" t="s">
        <v>1239</v>
      </c>
      <c r="P82" s="253" t="s">
        <v>230</v>
      </c>
      <c r="Q82" s="69">
        <v>0</v>
      </c>
      <c r="R82" s="345">
        <v>2021</v>
      </c>
      <c r="S82" s="69">
        <v>0.5</v>
      </c>
      <c r="T82" s="69">
        <v>1</v>
      </c>
      <c r="U82" s="319"/>
      <c r="V82" s="319"/>
      <c r="W82" s="319"/>
      <c r="X82" s="319"/>
      <c r="Y82" s="69">
        <v>1</v>
      </c>
      <c r="Z82" s="343">
        <v>575.6</v>
      </c>
      <c r="AA82" s="343">
        <v>2611.6</v>
      </c>
      <c r="AB82" s="348"/>
      <c r="AC82" s="348"/>
      <c r="AD82" s="348"/>
      <c r="AE82" s="348"/>
      <c r="AF82" s="343">
        <f t="shared" si="3"/>
        <v>3187.2</v>
      </c>
      <c r="AG82" s="344">
        <v>575.6</v>
      </c>
      <c r="AH82" s="345" t="s">
        <v>244</v>
      </c>
      <c r="AI82" s="320"/>
      <c r="AJ82" s="345"/>
      <c r="AK82" s="344">
        <v>2611.6</v>
      </c>
      <c r="AL82" s="345" t="s">
        <v>244</v>
      </c>
      <c r="AM82" s="320"/>
      <c r="AN82" s="345"/>
      <c r="AO82" s="320"/>
      <c r="AP82" s="345"/>
      <c r="AQ82" s="320"/>
      <c r="AR82" s="345"/>
      <c r="AS82" s="320"/>
      <c r="AT82" s="345"/>
      <c r="AU82" s="320"/>
      <c r="AV82" s="345"/>
      <c r="AW82" s="320"/>
      <c r="AX82" s="345"/>
      <c r="AY82" s="320"/>
      <c r="AZ82" s="345"/>
      <c r="BA82" s="320"/>
      <c r="BB82" s="345"/>
      <c r="BC82" s="320"/>
      <c r="BD82" s="345"/>
      <c r="BE82" s="349">
        <f t="shared" si="2"/>
        <v>3187.2</v>
      </c>
      <c r="BF82" s="318" t="s">
        <v>916</v>
      </c>
      <c r="BG82" s="256"/>
      <c r="BH82" s="319"/>
      <c r="BI82" s="319"/>
      <c r="BJ82" s="320"/>
      <c r="BK82" s="319"/>
      <c r="BL82" s="321"/>
      <c r="BM82" s="321"/>
      <c r="BN82" s="256"/>
      <c r="BO82" s="319"/>
      <c r="BP82" s="319"/>
      <c r="BQ82" s="320"/>
      <c r="BR82" s="319"/>
      <c r="BS82" s="321"/>
      <c r="BT82" s="321"/>
    </row>
    <row r="83" spans="2:72" s="268" customFormat="1" ht="177.85" customHeight="1">
      <c r="B83" s="383"/>
      <c r="C83" s="386"/>
      <c r="D83" s="323" t="s">
        <v>789</v>
      </c>
      <c r="E83" s="269">
        <v>3.5000000000000001E-3</v>
      </c>
      <c r="F83" s="270" t="s">
        <v>700</v>
      </c>
      <c r="G83" s="310" t="s">
        <v>435</v>
      </c>
      <c r="H83" s="310" t="s">
        <v>516</v>
      </c>
      <c r="I83" s="310" t="s">
        <v>517</v>
      </c>
      <c r="J83" s="310" t="s">
        <v>518</v>
      </c>
      <c r="K83" s="311">
        <v>44238</v>
      </c>
      <c r="L83" s="312">
        <v>45657</v>
      </c>
      <c r="M83" s="307" t="s">
        <v>18</v>
      </c>
      <c r="N83" s="307" t="s">
        <v>1170</v>
      </c>
      <c r="O83" s="310" t="s">
        <v>1053</v>
      </c>
      <c r="P83" s="271" t="s">
        <v>230</v>
      </c>
      <c r="Q83" s="277">
        <v>0</v>
      </c>
      <c r="R83" s="273">
        <v>2021</v>
      </c>
      <c r="S83" s="277">
        <v>0.4</v>
      </c>
      <c r="T83" s="328">
        <v>0.6</v>
      </c>
      <c r="U83" s="277">
        <v>0.8</v>
      </c>
      <c r="V83" s="277">
        <v>1</v>
      </c>
      <c r="W83" s="277"/>
      <c r="X83" s="277"/>
      <c r="Y83" s="277">
        <v>1</v>
      </c>
      <c r="Z83" s="274"/>
      <c r="AA83" s="279">
        <v>1500</v>
      </c>
      <c r="AB83" s="279">
        <v>1500</v>
      </c>
      <c r="AC83" s="279">
        <v>1500</v>
      </c>
      <c r="AD83" s="274"/>
      <c r="AE83" s="274"/>
      <c r="AF83" s="279">
        <f t="shared" si="3"/>
        <v>4500</v>
      </c>
      <c r="AG83" s="275"/>
      <c r="AH83" s="273" t="s">
        <v>241</v>
      </c>
      <c r="AI83" s="275"/>
      <c r="AJ83" s="273"/>
      <c r="AK83" s="278">
        <v>1500</v>
      </c>
      <c r="AL83" s="273" t="s">
        <v>244</v>
      </c>
      <c r="AM83" s="275"/>
      <c r="AN83" s="273"/>
      <c r="AO83" s="278">
        <v>1500</v>
      </c>
      <c r="AP83" s="273" t="s">
        <v>244</v>
      </c>
      <c r="AQ83" s="275"/>
      <c r="AR83" s="273"/>
      <c r="AS83" s="278">
        <v>1500</v>
      </c>
      <c r="AT83" s="273" t="s">
        <v>244</v>
      </c>
      <c r="AU83" s="275"/>
      <c r="AV83" s="273"/>
      <c r="AW83" s="275"/>
      <c r="AX83" s="273"/>
      <c r="AY83" s="275"/>
      <c r="AZ83" s="273"/>
      <c r="BA83" s="275"/>
      <c r="BB83" s="273"/>
      <c r="BC83" s="275"/>
      <c r="BD83" s="273"/>
      <c r="BE83" s="322">
        <f t="shared" si="2"/>
        <v>4500</v>
      </c>
      <c r="BF83" s="318" t="s">
        <v>917</v>
      </c>
      <c r="BG83" s="256"/>
      <c r="BH83" s="319"/>
      <c r="BI83" s="319"/>
      <c r="BJ83" s="320"/>
      <c r="BK83" s="319"/>
      <c r="BL83" s="321"/>
      <c r="BM83" s="321"/>
      <c r="BN83" s="256"/>
      <c r="BO83" s="319"/>
      <c r="BP83" s="319"/>
      <c r="BQ83" s="320"/>
      <c r="BR83" s="319"/>
      <c r="BS83" s="321"/>
      <c r="BT83" s="321"/>
    </row>
    <row r="84" spans="2:72" s="268" customFormat="1" ht="191.3" customHeight="1">
      <c r="B84" s="383"/>
      <c r="C84" s="386"/>
      <c r="D84" s="323" t="s">
        <v>790</v>
      </c>
      <c r="E84" s="269">
        <v>3.5000000000000001E-3</v>
      </c>
      <c r="F84" s="270" t="s">
        <v>700</v>
      </c>
      <c r="G84" s="310" t="s">
        <v>519</v>
      </c>
      <c r="H84" s="310" t="s">
        <v>520</v>
      </c>
      <c r="I84" s="310" t="s">
        <v>672</v>
      </c>
      <c r="J84" s="310" t="s">
        <v>521</v>
      </c>
      <c r="K84" s="311">
        <v>44238</v>
      </c>
      <c r="L84" s="312">
        <v>45382</v>
      </c>
      <c r="M84" s="307" t="s">
        <v>18</v>
      </c>
      <c r="N84" s="307" t="s">
        <v>1171</v>
      </c>
      <c r="O84" s="310" t="s">
        <v>1054</v>
      </c>
      <c r="P84" s="271" t="s">
        <v>230</v>
      </c>
      <c r="Q84" s="277">
        <v>0</v>
      </c>
      <c r="R84" s="273">
        <v>2021</v>
      </c>
      <c r="S84" s="277">
        <v>0.3</v>
      </c>
      <c r="T84" s="277">
        <v>0.5</v>
      </c>
      <c r="U84" s="277">
        <v>0.9</v>
      </c>
      <c r="V84" s="277">
        <v>1</v>
      </c>
      <c r="W84" s="272"/>
      <c r="X84" s="272"/>
      <c r="Y84" s="277">
        <v>1</v>
      </c>
      <c r="Z84" s="279">
        <v>3800</v>
      </c>
      <c r="AA84" s="279">
        <v>2000</v>
      </c>
      <c r="AB84" s="279">
        <v>600</v>
      </c>
      <c r="AC84" s="274"/>
      <c r="AD84" s="274"/>
      <c r="AE84" s="274"/>
      <c r="AF84" s="279">
        <f t="shared" si="3"/>
        <v>6400</v>
      </c>
      <c r="AG84" s="278">
        <v>3800</v>
      </c>
      <c r="AH84" s="273" t="s">
        <v>239</v>
      </c>
      <c r="AI84" s="275"/>
      <c r="AJ84" s="273"/>
      <c r="AK84" s="278">
        <v>2000</v>
      </c>
      <c r="AL84" s="273" t="s">
        <v>239</v>
      </c>
      <c r="AM84" s="275"/>
      <c r="AN84" s="273"/>
      <c r="AO84" s="278">
        <v>600</v>
      </c>
      <c r="AP84" s="273" t="s">
        <v>239</v>
      </c>
      <c r="AQ84" s="275"/>
      <c r="AR84" s="273"/>
      <c r="AS84" s="275"/>
      <c r="AT84" s="273" t="s">
        <v>241</v>
      </c>
      <c r="AU84" s="275"/>
      <c r="AV84" s="273"/>
      <c r="AW84" s="275"/>
      <c r="AX84" s="273"/>
      <c r="AY84" s="275"/>
      <c r="AZ84" s="273"/>
      <c r="BA84" s="275"/>
      <c r="BB84" s="273"/>
      <c r="BC84" s="275"/>
      <c r="BD84" s="273"/>
      <c r="BE84" s="322">
        <f t="shared" si="2"/>
        <v>6400</v>
      </c>
      <c r="BF84" s="318" t="s">
        <v>918</v>
      </c>
      <c r="BG84" s="256"/>
      <c r="BH84" s="319"/>
      <c r="BI84" s="319"/>
      <c r="BJ84" s="320"/>
      <c r="BK84" s="319"/>
      <c r="BL84" s="321"/>
      <c r="BM84" s="321"/>
      <c r="BN84" s="256"/>
      <c r="BO84" s="319"/>
      <c r="BP84" s="319"/>
      <c r="BQ84" s="320"/>
      <c r="BR84" s="319"/>
      <c r="BS84" s="321"/>
      <c r="BT84" s="321"/>
    </row>
    <row r="85" spans="2:72" s="268" customFormat="1" ht="127.6" customHeight="1">
      <c r="B85" s="383"/>
      <c r="C85" s="386"/>
      <c r="D85" s="323" t="s">
        <v>791</v>
      </c>
      <c r="E85" s="269">
        <v>3.5000000000000001E-3</v>
      </c>
      <c r="F85" s="270" t="s">
        <v>700</v>
      </c>
      <c r="G85" s="310" t="s">
        <v>295</v>
      </c>
      <c r="H85" s="310" t="s">
        <v>522</v>
      </c>
      <c r="I85" s="310" t="s">
        <v>523</v>
      </c>
      <c r="J85" s="310" t="s">
        <v>524</v>
      </c>
      <c r="K85" s="311">
        <v>44238</v>
      </c>
      <c r="L85" s="312">
        <v>44561</v>
      </c>
      <c r="M85" s="307" t="s">
        <v>18</v>
      </c>
      <c r="N85" s="307" t="s">
        <v>1172</v>
      </c>
      <c r="O85" s="310" t="s">
        <v>1055</v>
      </c>
      <c r="P85" s="271" t="s">
        <v>230</v>
      </c>
      <c r="Q85" s="277">
        <v>0</v>
      </c>
      <c r="R85" s="273">
        <v>2021</v>
      </c>
      <c r="S85" s="277">
        <v>1</v>
      </c>
      <c r="T85" s="273"/>
      <c r="U85" s="273"/>
      <c r="V85" s="273"/>
      <c r="W85" s="273"/>
      <c r="X85" s="273"/>
      <c r="Y85" s="277">
        <v>1</v>
      </c>
      <c r="Z85" s="279">
        <v>123</v>
      </c>
      <c r="AA85" s="274"/>
      <c r="AB85" s="274"/>
      <c r="AC85" s="274"/>
      <c r="AD85" s="274"/>
      <c r="AE85" s="274"/>
      <c r="AF85" s="279">
        <f t="shared" si="3"/>
        <v>123</v>
      </c>
      <c r="AG85" s="278">
        <v>123</v>
      </c>
      <c r="AH85" s="273" t="s">
        <v>239</v>
      </c>
      <c r="AI85" s="275"/>
      <c r="AJ85" s="273"/>
      <c r="AK85" s="275"/>
      <c r="AL85" s="273"/>
      <c r="AM85" s="275"/>
      <c r="AN85" s="273"/>
      <c r="AO85" s="275"/>
      <c r="AP85" s="273"/>
      <c r="AQ85" s="275"/>
      <c r="AR85" s="273"/>
      <c r="AS85" s="275"/>
      <c r="AT85" s="273"/>
      <c r="AU85" s="275"/>
      <c r="AV85" s="273"/>
      <c r="AW85" s="275"/>
      <c r="AX85" s="273"/>
      <c r="AY85" s="275"/>
      <c r="AZ85" s="273"/>
      <c r="BA85" s="275"/>
      <c r="BB85" s="273"/>
      <c r="BC85" s="275"/>
      <c r="BD85" s="273"/>
      <c r="BE85" s="322">
        <f t="shared" si="2"/>
        <v>123</v>
      </c>
      <c r="BF85" s="318" t="s">
        <v>919</v>
      </c>
      <c r="BG85" s="256"/>
      <c r="BH85" s="319"/>
      <c r="BI85" s="319"/>
      <c r="BJ85" s="320"/>
      <c r="BK85" s="319"/>
      <c r="BL85" s="321"/>
      <c r="BM85" s="321"/>
      <c r="BN85" s="256"/>
      <c r="BO85" s="319"/>
      <c r="BP85" s="319"/>
      <c r="BQ85" s="320"/>
      <c r="BR85" s="319"/>
      <c r="BS85" s="321"/>
      <c r="BT85" s="321"/>
    </row>
    <row r="86" spans="2:72" s="268" customFormat="1" ht="158.25" customHeight="1">
      <c r="B86" s="383"/>
      <c r="C86" s="386"/>
      <c r="D86" s="323" t="s">
        <v>792</v>
      </c>
      <c r="E86" s="269">
        <v>3.5000000000000001E-3</v>
      </c>
      <c r="F86" s="270" t="s">
        <v>700</v>
      </c>
      <c r="G86" s="310" t="s">
        <v>295</v>
      </c>
      <c r="H86" s="310" t="s">
        <v>525</v>
      </c>
      <c r="I86" s="310" t="s">
        <v>526</v>
      </c>
      <c r="J86" s="310" t="s">
        <v>527</v>
      </c>
      <c r="K86" s="311">
        <v>44238</v>
      </c>
      <c r="L86" s="312">
        <v>46022</v>
      </c>
      <c r="M86" s="307" t="s">
        <v>18</v>
      </c>
      <c r="N86" s="307" t="s">
        <v>1173</v>
      </c>
      <c r="O86" s="310" t="s">
        <v>1056</v>
      </c>
      <c r="P86" s="271" t="s">
        <v>230</v>
      </c>
      <c r="Q86" s="277">
        <v>0</v>
      </c>
      <c r="R86" s="273">
        <v>2021</v>
      </c>
      <c r="S86" s="277">
        <v>0.25</v>
      </c>
      <c r="T86" s="277">
        <v>0.5</v>
      </c>
      <c r="U86" s="277">
        <v>0.7</v>
      </c>
      <c r="V86" s="277">
        <v>0.85</v>
      </c>
      <c r="W86" s="277">
        <v>1</v>
      </c>
      <c r="X86" s="272"/>
      <c r="Y86" s="277">
        <v>1</v>
      </c>
      <c r="Z86" s="295">
        <v>710</v>
      </c>
      <c r="AA86" s="295">
        <v>840</v>
      </c>
      <c r="AB86" s="295">
        <v>540</v>
      </c>
      <c r="AC86" s="295">
        <v>540</v>
      </c>
      <c r="AD86" s="295">
        <v>600</v>
      </c>
      <c r="AE86" s="289" t="s">
        <v>360</v>
      </c>
      <c r="AF86" s="279">
        <f t="shared" si="3"/>
        <v>3230</v>
      </c>
      <c r="AG86" s="317">
        <v>350</v>
      </c>
      <c r="AH86" s="273" t="s">
        <v>241</v>
      </c>
      <c r="AI86" s="317">
        <v>360</v>
      </c>
      <c r="AJ86" s="273" t="s">
        <v>244</v>
      </c>
      <c r="AK86" s="317">
        <v>450</v>
      </c>
      <c r="AL86" s="273" t="s">
        <v>241</v>
      </c>
      <c r="AM86" s="317">
        <v>390</v>
      </c>
      <c r="AN86" s="273" t="s">
        <v>244</v>
      </c>
      <c r="AO86" s="317">
        <v>380</v>
      </c>
      <c r="AP86" s="273" t="s">
        <v>241</v>
      </c>
      <c r="AQ86" s="317">
        <v>160</v>
      </c>
      <c r="AR86" s="273" t="s">
        <v>244</v>
      </c>
      <c r="AS86" s="317">
        <v>380</v>
      </c>
      <c r="AT86" s="273" t="s">
        <v>241</v>
      </c>
      <c r="AU86" s="317">
        <v>160</v>
      </c>
      <c r="AV86" s="273" t="s">
        <v>244</v>
      </c>
      <c r="AW86" s="317">
        <v>400</v>
      </c>
      <c r="AX86" s="273" t="s">
        <v>241</v>
      </c>
      <c r="AY86" s="317">
        <v>200</v>
      </c>
      <c r="AZ86" s="273" t="s">
        <v>244</v>
      </c>
      <c r="BA86" s="275"/>
      <c r="BB86" s="287"/>
      <c r="BC86" s="275"/>
      <c r="BD86" s="273"/>
      <c r="BE86" s="322">
        <f t="shared" si="2"/>
        <v>3230</v>
      </c>
      <c r="BF86" s="318" t="s">
        <v>920</v>
      </c>
      <c r="BG86" s="256"/>
      <c r="BH86" s="319"/>
      <c r="BI86" s="319"/>
      <c r="BJ86" s="320"/>
      <c r="BK86" s="319"/>
      <c r="BL86" s="321"/>
      <c r="BM86" s="321"/>
      <c r="BN86" s="256"/>
      <c r="BO86" s="319"/>
      <c r="BP86" s="319"/>
      <c r="BQ86" s="320"/>
      <c r="BR86" s="319"/>
      <c r="BS86" s="321"/>
      <c r="BT86" s="321"/>
    </row>
    <row r="87" spans="2:72" s="268" customFormat="1" ht="60.75" customHeight="1">
      <c r="B87" s="383"/>
      <c r="C87" s="386"/>
      <c r="D87" s="323" t="s">
        <v>793</v>
      </c>
      <c r="E87" s="269">
        <v>3.5000000000000001E-3</v>
      </c>
      <c r="F87" s="270" t="s">
        <v>700</v>
      </c>
      <c r="G87" s="310" t="s">
        <v>528</v>
      </c>
      <c r="H87" s="310" t="s">
        <v>529</v>
      </c>
      <c r="I87" s="310" t="s">
        <v>530</v>
      </c>
      <c r="J87" s="310" t="s">
        <v>531</v>
      </c>
      <c r="K87" s="311">
        <v>44238</v>
      </c>
      <c r="L87" s="312">
        <v>44561</v>
      </c>
      <c r="M87" s="307" t="s">
        <v>18</v>
      </c>
      <c r="N87" s="307" t="s">
        <v>1174</v>
      </c>
      <c r="O87" s="310" t="s">
        <v>673</v>
      </c>
      <c r="P87" s="271" t="s">
        <v>230</v>
      </c>
      <c r="Q87" s="273">
        <v>183</v>
      </c>
      <c r="R87" s="273">
        <v>2020</v>
      </c>
      <c r="S87" s="273">
        <v>920</v>
      </c>
      <c r="T87" s="273"/>
      <c r="U87" s="273"/>
      <c r="V87" s="273"/>
      <c r="W87" s="273"/>
      <c r="X87" s="273"/>
      <c r="Y87" s="273">
        <v>920</v>
      </c>
      <c r="Z87" s="279">
        <v>600000</v>
      </c>
      <c r="AA87" s="274"/>
      <c r="AB87" s="274"/>
      <c r="AC87" s="274"/>
      <c r="AD87" s="274"/>
      <c r="AE87" s="274"/>
      <c r="AF87" s="279">
        <f t="shared" si="3"/>
        <v>600000</v>
      </c>
      <c r="AG87" s="278">
        <v>600000</v>
      </c>
      <c r="AH87" s="273" t="s">
        <v>239</v>
      </c>
      <c r="AI87" s="275"/>
      <c r="AJ87" s="273"/>
      <c r="AK87" s="275"/>
      <c r="AL87" s="273"/>
      <c r="AM87" s="275"/>
      <c r="AN87" s="273"/>
      <c r="AO87" s="275"/>
      <c r="AP87" s="273"/>
      <c r="AQ87" s="275"/>
      <c r="AR87" s="273"/>
      <c r="AS87" s="275"/>
      <c r="AT87" s="273"/>
      <c r="AU87" s="275"/>
      <c r="AV87" s="273"/>
      <c r="AW87" s="275"/>
      <c r="AX87" s="273"/>
      <c r="AY87" s="275"/>
      <c r="AZ87" s="273"/>
      <c r="BA87" s="275"/>
      <c r="BB87" s="273"/>
      <c r="BC87" s="275"/>
      <c r="BD87" s="273"/>
      <c r="BE87" s="322">
        <f t="shared" si="2"/>
        <v>600000</v>
      </c>
      <c r="BF87" s="318" t="s">
        <v>921</v>
      </c>
      <c r="BG87" s="256"/>
      <c r="BH87" s="319"/>
      <c r="BI87" s="319"/>
      <c r="BJ87" s="320"/>
      <c r="BK87" s="319"/>
      <c r="BL87" s="321"/>
      <c r="BM87" s="321"/>
      <c r="BN87" s="256"/>
      <c r="BO87" s="319"/>
      <c r="BP87" s="319"/>
      <c r="BQ87" s="320"/>
      <c r="BR87" s="319"/>
      <c r="BS87" s="321"/>
      <c r="BT87" s="321"/>
    </row>
    <row r="88" spans="2:72" s="268" customFormat="1" ht="140.25" customHeight="1">
      <c r="B88" s="383"/>
      <c r="C88" s="386"/>
      <c r="D88" s="297" t="s">
        <v>794</v>
      </c>
      <c r="E88" s="269">
        <v>3.5000000000000001E-3</v>
      </c>
      <c r="F88" s="270" t="s">
        <v>700</v>
      </c>
      <c r="G88" s="310" t="s">
        <v>362</v>
      </c>
      <c r="H88" s="310" t="s">
        <v>296</v>
      </c>
      <c r="I88" s="310" t="s">
        <v>532</v>
      </c>
      <c r="J88" s="310" t="s">
        <v>533</v>
      </c>
      <c r="K88" s="312">
        <v>44238</v>
      </c>
      <c r="L88" s="312">
        <v>45291</v>
      </c>
      <c r="M88" s="307" t="s">
        <v>18</v>
      </c>
      <c r="N88" s="307" t="s">
        <v>1175</v>
      </c>
      <c r="O88" s="310" t="s">
        <v>1057</v>
      </c>
      <c r="P88" s="271" t="s">
        <v>230</v>
      </c>
      <c r="Q88" s="277">
        <v>0</v>
      </c>
      <c r="R88" s="273">
        <v>2021</v>
      </c>
      <c r="S88" s="277">
        <v>0.7</v>
      </c>
      <c r="T88" s="277">
        <v>0.85</v>
      </c>
      <c r="U88" s="277">
        <v>1</v>
      </c>
      <c r="V88" s="272"/>
      <c r="W88" s="272"/>
      <c r="X88" s="272"/>
      <c r="Y88" s="277">
        <v>1</v>
      </c>
      <c r="Z88" s="279">
        <v>140</v>
      </c>
      <c r="AA88" s="279">
        <v>36</v>
      </c>
      <c r="AB88" s="279">
        <v>37</v>
      </c>
      <c r="AC88" s="274"/>
      <c r="AD88" s="274"/>
      <c r="AE88" s="274"/>
      <c r="AF88" s="279">
        <f t="shared" si="3"/>
        <v>213</v>
      </c>
      <c r="AG88" s="278">
        <v>140</v>
      </c>
      <c r="AH88" s="273" t="s">
        <v>239</v>
      </c>
      <c r="AI88" s="275"/>
      <c r="AJ88" s="273"/>
      <c r="AK88" s="278">
        <v>36</v>
      </c>
      <c r="AL88" s="273" t="s">
        <v>239</v>
      </c>
      <c r="AM88" s="275"/>
      <c r="AN88" s="273"/>
      <c r="AO88" s="278">
        <v>37</v>
      </c>
      <c r="AP88" s="273" t="s">
        <v>239</v>
      </c>
      <c r="AQ88" s="275"/>
      <c r="AR88" s="273"/>
      <c r="AS88" s="275"/>
      <c r="AT88" s="273"/>
      <c r="AU88" s="275"/>
      <c r="AV88" s="273"/>
      <c r="AW88" s="275"/>
      <c r="AX88" s="273"/>
      <c r="AY88" s="275"/>
      <c r="AZ88" s="273"/>
      <c r="BA88" s="275"/>
      <c r="BB88" s="273"/>
      <c r="BC88" s="275"/>
      <c r="BD88" s="273"/>
      <c r="BE88" s="322">
        <f t="shared" si="2"/>
        <v>213</v>
      </c>
      <c r="BF88" s="318" t="s">
        <v>922</v>
      </c>
      <c r="BG88" s="256"/>
      <c r="BH88" s="319"/>
      <c r="BI88" s="319"/>
      <c r="BJ88" s="320"/>
      <c r="BK88" s="319"/>
      <c r="BL88" s="321"/>
      <c r="BM88" s="321"/>
      <c r="BN88" s="256"/>
      <c r="BO88" s="319"/>
      <c r="BP88" s="319"/>
      <c r="BQ88" s="320"/>
      <c r="BR88" s="319"/>
      <c r="BS88" s="321"/>
      <c r="BT88" s="321"/>
    </row>
    <row r="89" spans="2:72" s="268" customFormat="1" ht="81.099999999999994" customHeight="1">
      <c r="B89" s="383"/>
      <c r="C89" s="386"/>
      <c r="D89" s="323" t="s">
        <v>795</v>
      </c>
      <c r="E89" s="269">
        <v>3.5000000000000001E-3</v>
      </c>
      <c r="F89" s="270" t="s">
        <v>700</v>
      </c>
      <c r="G89" s="310" t="s">
        <v>295</v>
      </c>
      <c r="H89" s="310" t="s">
        <v>534</v>
      </c>
      <c r="I89" s="310" t="s">
        <v>535</v>
      </c>
      <c r="J89" s="310" t="s">
        <v>536</v>
      </c>
      <c r="K89" s="355">
        <v>44238</v>
      </c>
      <c r="L89" s="312">
        <v>44561</v>
      </c>
      <c r="M89" s="307" t="s">
        <v>18</v>
      </c>
      <c r="N89" s="307" t="s">
        <v>1176</v>
      </c>
      <c r="O89" s="310" t="s">
        <v>1058</v>
      </c>
      <c r="P89" s="271" t="s">
        <v>230</v>
      </c>
      <c r="Q89" s="277">
        <v>0</v>
      </c>
      <c r="R89" s="273">
        <v>2021</v>
      </c>
      <c r="S89" s="277">
        <v>1</v>
      </c>
      <c r="T89" s="277"/>
      <c r="U89" s="277"/>
      <c r="V89" s="277"/>
      <c r="W89" s="277"/>
      <c r="X89" s="277"/>
      <c r="Y89" s="277">
        <v>1</v>
      </c>
      <c r="Z89" s="279">
        <v>67</v>
      </c>
      <c r="AA89" s="325"/>
      <c r="AB89" s="274"/>
      <c r="AC89" s="274"/>
      <c r="AD89" s="274"/>
      <c r="AE89" s="274"/>
      <c r="AF89" s="279">
        <f t="shared" si="3"/>
        <v>67</v>
      </c>
      <c r="AG89" s="278">
        <v>67</v>
      </c>
      <c r="AH89" s="273" t="s">
        <v>239</v>
      </c>
      <c r="AI89" s="275"/>
      <c r="AJ89" s="273"/>
      <c r="AK89" s="275"/>
      <c r="AL89" s="273"/>
      <c r="AM89" s="275"/>
      <c r="AN89" s="273"/>
      <c r="AO89" s="275"/>
      <c r="AP89" s="273"/>
      <c r="AQ89" s="275"/>
      <c r="AR89" s="273"/>
      <c r="AS89" s="275"/>
      <c r="AT89" s="273"/>
      <c r="AU89" s="275"/>
      <c r="AV89" s="273"/>
      <c r="AW89" s="275"/>
      <c r="AX89" s="273"/>
      <c r="AY89" s="275"/>
      <c r="AZ89" s="273"/>
      <c r="BA89" s="275"/>
      <c r="BB89" s="273"/>
      <c r="BC89" s="275"/>
      <c r="BD89" s="273"/>
      <c r="BE89" s="322">
        <f t="shared" si="2"/>
        <v>67</v>
      </c>
      <c r="BF89" s="318" t="s">
        <v>923</v>
      </c>
      <c r="BG89" s="256"/>
      <c r="BH89" s="319"/>
      <c r="BI89" s="319"/>
      <c r="BJ89" s="320"/>
      <c r="BK89" s="319"/>
      <c r="BL89" s="321"/>
      <c r="BM89" s="321"/>
      <c r="BN89" s="256"/>
      <c r="BO89" s="319"/>
      <c r="BP89" s="319"/>
      <c r="BQ89" s="320"/>
      <c r="BR89" s="319"/>
      <c r="BS89" s="321"/>
      <c r="BT89" s="321"/>
    </row>
    <row r="90" spans="2:72" s="268" customFormat="1" ht="122.25" customHeight="1">
      <c r="B90" s="383"/>
      <c r="C90" s="386"/>
      <c r="D90" s="323" t="s">
        <v>796</v>
      </c>
      <c r="E90" s="269">
        <v>3.5000000000000001E-3</v>
      </c>
      <c r="F90" s="270" t="s">
        <v>700</v>
      </c>
      <c r="G90" s="310" t="s">
        <v>305</v>
      </c>
      <c r="H90" s="310" t="s">
        <v>537</v>
      </c>
      <c r="I90" s="310" t="s">
        <v>538</v>
      </c>
      <c r="J90" s="310" t="s">
        <v>539</v>
      </c>
      <c r="K90" s="312">
        <v>44378</v>
      </c>
      <c r="L90" s="312">
        <v>44926</v>
      </c>
      <c r="M90" s="307" t="s">
        <v>18</v>
      </c>
      <c r="N90" s="307" t="s">
        <v>1177</v>
      </c>
      <c r="O90" s="310" t="s">
        <v>1059</v>
      </c>
      <c r="P90" s="271" t="s">
        <v>230</v>
      </c>
      <c r="Q90" s="277">
        <v>0</v>
      </c>
      <c r="R90" s="273">
        <v>2021</v>
      </c>
      <c r="S90" s="277">
        <v>0.3</v>
      </c>
      <c r="T90" s="277">
        <v>1</v>
      </c>
      <c r="U90" s="277"/>
      <c r="V90" s="277"/>
      <c r="W90" s="277"/>
      <c r="X90" s="277"/>
      <c r="Y90" s="277">
        <v>1</v>
      </c>
      <c r="Z90" s="279">
        <v>140</v>
      </c>
      <c r="AA90" s="279">
        <v>560</v>
      </c>
      <c r="AB90" s="274"/>
      <c r="AC90" s="274"/>
      <c r="AD90" s="274"/>
      <c r="AE90" s="274"/>
      <c r="AF90" s="279">
        <f t="shared" si="3"/>
        <v>700</v>
      </c>
      <c r="AG90" s="278">
        <v>140</v>
      </c>
      <c r="AH90" s="273" t="s">
        <v>239</v>
      </c>
      <c r="AI90" s="275"/>
      <c r="AJ90" s="273"/>
      <c r="AK90" s="278">
        <v>560</v>
      </c>
      <c r="AL90" s="273" t="s">
        <v>239</v>
      </c>
      <c r="AM90" s="275"/>
      <c r="AN90" s="273"/>
      <c r="AO90" s="275"/>
      <c r="AP90" s="273"/>
      <c r="AQ90" s="275"/>
      <c r="AR90" s="273"/>
      <c r="AS90" s="275"/>
      <c r="AT90" s="273"/>
      <c r="AU90" s="275"/>
      <c r="AV90" s="273"/>
      <c r="AW90" s="275"/>
      <c r="AX90" s="273"/>
      <c r="AY90" s="275"/>
      <c r="AZ90" s="273"/>
      <c r="BA90" s="275"/>
      <c r="BB90" s="273"/>
      <c r="BC90" s="275"/>
      <c r="BD90" s="273"/>
      <c r="BE90" s="322">
        <f t="shared" si="2"/>
        <v>700</v>
      </c>
      <c r="BF90" s="318" t="s">
        <v>924</v>
      </c>
      <c r="BG90" s="256"/>
      <c r="BH90" s="319"/>
      <c r="BI90" s="319"/>
      <c r="BJ90" s="320"/>
      <c r="BK90" s="319"/>
      <c r="BL90" s="321"/>
      <c r="BM90" s="321"/>
      <c r="BN90" s="256"/>
      <c r="BO90" s="319"/>
      <c r="BP90" s="319"/>
      <c r="BQ90" s="320"/>
      <c r="BR90" s="319"/>
      <c r="BS90" s="321"/>
      <c r="BT90" s="321"/>
    </row>
    <row r="91" spans="2:72" s="268" customFormat="1" ht="156.69999999999999" customHeight="1">
      <c r="B91" s="383"/>
      <c r="C91" s="386"/>
      <c r="D91" s="323" t="s">
        <v>797</v>
      </c>
      <c r="E91" s="269">
        <v>3.5000000000000001E-3</v>
      </c>
      <c r="F91" s="270" t="s">
        <v>700</v>
      </c>
      <c r="G91" s="310" t="s">
        <v>305</v>
      </c>
      <c r="H91" s="310" t="s">
        <v>537</v>
      </c>
      <c r="I91" s="310" t="s">
        <v>538</v>
      </c>
      <c r="J91" s="310" t="s">
        <v>539</v>
      </c>
      <c r="K91" s="312">
        <v>44238</v>
      </c>
      <c r="L91" s="312">
        <v>44561</v>
      </c>
      <c r="M91" s="307" t="s">
        <v>18</v>
      </c>
      <c r="N91" s="307" t="s">
        <v>1178</v>
      </c>
      <c r="O91" s="310" t="s">
        <v>1060</v>
      </c>
      <c r="P91" s="271" t="s">
        <v>230</v>
      </c>
      <c r="Q91" s="277">
        <v>0</v>
      </c>
      <c r="R91" s="273">
        <v>2021</v>
      </c>
      <c r="S91" s="277">
        <v>1</v>
      </c>
      <c r="T91" s="273"/>
      <c r="U91" s="273"/>
      <c r="V91" s="273"/>
      <c r="W91" s="273"/>
      <c r="X91" s="273"/>
      <c r="Y91" s="277">
        <v>1</v>
      </c>
      <c r="Z91" s="279">
        <v>102</v>
      </c>
      <c r="AA91" s="274"/>
      <c r="AB91" s="274"/>
      <c r="AC91" s="274"/>
      <c r="AD91" s="274"/>
      <c r="AE91" s="274"/>
      <c r="AF91" s="279">
        <f t="shared" si="3"/>
        <v>102</v>
      </c>
      <c r="AG91" s="278">
        <v>102</v>
      </c>
      <c r="AH91" s="273" t="s">
        <v>239</v>
      </c>
      <c r="AI91" s="275"/>
      <c r="AJ91" s="273"/>
      <c r="AK91" s="275"/>
      <c r="AL91" s="273"/>
      <c r="AM91" s="275"/>
      <c r="AN91" s="273"/>
      <c r="AO91" s="275"/>
      <c r="AP91" s="273"/>
      <c r="AQ91" s="275"/>
      <c r="AR91" s="273"/>
      <c r="AS91" s="275"/>
      <c r="AT91" s="273"/>
      <c r="AU91" s="275"/>
      <c r="AV91" s="273"/>
      <c r="AW91" s="275"/>
      <c r="AX91" s="273"/>
      <c r="AY91" s="275"/>
      <c r="AZ91" s="273"/>
      <c r="BA91" s="275"/>
      <c r="BB91" s="273"/>
      <c r="BC91" s="275"/>
      <c r="BD91" s="273"/>
      <c r="BE91" s="322">
        <f t="shared" si="2"/>
        <v>102</v>
      </c>
      <c r="BF91" s="318" t="s">
        <v>925</v>
      </c>
      <c r="BG91" s="256"/>
      <c r="BH91" s="319"/>
      <c r="BI91" s="319"/>
      <c r="BJ91" s="320"/>
      <c r="BK91" s="319"/>
      <c r="BL91" s="321"/>
      <c r="BM91" s="321"/>
      <c r="BN91" s="256"/>
      <c r="BO91" s="319"/>
      <c r="BP91" s="319"/>
      <c r="BQ91" s="320"/>
      <c r="BR91" s="319"/>
      <c r="BS91" s="321"/>
      <c r="BT91" s="321"/>
    </row>
    <row r="92" spans="2:72" s="268" customFormat="1" ht="136.5" customHeight="1">
      <c r="B92" s="383"/>
      <c r="C92" s="386"/>
      <c r="D92" s="323" t="s">
        <v>798</v>
      </c>
      <c r="E92" s="269">
        <v>3.5000000000000001E-3</v>
      </c>
      <c r="F92" s="270" t="s">
        <v>700</v>
      </c>
      <c r="G92" s="310" t="s">
        <v>540</v>
      </c>
      <c r="H92" s="310" t="s">
        <v>541</v>
      </c>
      <c r="I92" s="310" t="s">
        <v>542</v>
      </c>
      <c r="J92" s="310" t="s">
        <v>543</v>
      </c>
      <c r="K92" s="311">
        <v>44238</v>
      </c>
      <c r="L92" s="311">
        <v>44926</v>
      </c>
      <c r="M92" s="307" t="s">
        <v>18</v>
      </c>
      <c r="N92" s="307" t="s">
        <v>1179</v>
      </c>
      <c r="O92" s="310" t="s">
        <v>1061</v>
      </c>
      <c r="P92" s="271" t="s">
        <v>230</v>
      </c>
      <c r="Q92" s="277">
        <v>0</v>
      </c>
      <c r="R92" s="273">
        <v>2021</v>
      </c>
      <c r="S92" s="290">
        <v>0.8</v>
      </c>
      <c r="T92" s="290">
        <v>1</v>
      </c>
      <c r="U92" s="351"/>
      <c r="V92" s="273"/>
      <c r="W92" s="273"/>
      <c r="X92" s="273"/>
      <c r="Y92" s="290">
        <v>1</v>
      </c>
      <c r="Z92" s="279">
        <v>200</v>
      </c>
      <c r="AA92" s="279">
        <v>20</v>
      </c>
      <c r="AB92" s="343"/>
      <c r="AC92" s="274"/>
      <c r="AD92" s="274"/>
      <c r="AE92" s="274"/>
      <c r="AF92" s="279">
        <f t="shared" si="3"/>
        <v>220</v>
      </c>
      <c r="AG92" s="278">
        <v>200</v>
      </c>
      <c r="AH92" s="273" t="s">
        <v>238</v>
      </c>
      <c r="AI92" s="275"/>
      <c r="AJ92" s="273"/>
      <c r="AK92" s="278">
        <v>20</v>
      </c>
      <c r="AL92" s="273" t="s">
        <v>238</v>
      </c>
      <c r="AM92" s="275"/>
      <c r="AN92" s="273"/>
      <c r="AO92" s="344"/>
      <c r="AP92" s="273"/>
      <c r="AQ92" s="275"/>
      <c r="AR92" s="273"/>
      <c r="AS92" s="275"/>
      <c r="AT92" s="273"/>
      <c r="AU92" s="275"/>
      <c r="AV92" s="273"/>
      <c r="AW92" s="275"/>
      <c r="AX92" s="273"/>
      <c r="AY92" s="275"/>
      <c r="AZ92" s="273"/>
      <c r="BA92" s="275"/>
      <c r="BB92" s="273"/>
      <c r="BC92" s="275"/>
      <c r="BD92" s="273"/>
      <c r="BE92" s="322">
        <f t="shared" si="2"/>
        <v>220</v>
      </c>
      <c r="BF92" s="318" t="s">
        <v>926</v>
      </c>
      <c r="BG92" s="256"/>
      <c r="BH92" s="319"/>
      <c r="BI92" s="319"/>
      <c r="BJ92" s="320"/>
      <c r="BK92" s="319"/>
      <c r="BL92" s="321"/>
      <c r="BM92" s="321"/>
      <c r="BN92" s="256"/>
      <c r="BO92" s="319"/>
      <c r="BP92" s="319"/>
      <c r="BQ92" s="320"/>
      <c r="BR92" s="319"/>
      <c r="BS92" s="321"/>
      <c r="BT92" s="321"/>
    </row>
    <row r="93" spans="2:72" s="268" customFormat="1" ht="282.05" customHeight="1">
      <c r="B93" s="383"/>
      <c r="C93" s="386"/>
      <c r="D93" s="323" t="s">
        <v>799</v>
      </c>
      <c r="E93" s="269">
        <v>3.5000000000000001E-3</v>
      </c>
      <c r="F93" s="270" t="s">
        <v>700</v>
      </c>
      <c r="G93" s="310" t="s">
        <v>544</v>
      </c>
      <c r="H93" s="310" t="s">
        <v>545</v>
      </c>
      <c r="I93" s="310" t="s">
        <v>546</v>
      </c>
      <c r="J93" s="310" t="s">
        <v>547</v>
      </c>
      <c r="K93" s="312">
        <v>44242</v>
      </c>
      <c r="L93" s="312">
        <v>44926</v>
      </c>
      <c r="M93" s="307" t="s">
        <v>18</v>
      </c>
      <c r="N93" s="307" t="s">
        <v>1180</v>
      </c>
      <c r="O93" s="310" t="s">
        <v>1062</v>
      </c>
      <c r="P93" s="271" t="s">
        <v>230</v>
      </c>
      <c r="Q93" s="277">
        <v>0</v>
      </c>
      <c r="R93" s="273">
        <v>2021</v>
      </c>
      <c r="S93" s="290">
        <v>0.5</v>
      </c>
      <c r="T93" s="290">
        <v>1</v>
      </c>
      <c r="U93" s="273"/>
      <c r="V93" s="273"/>
      <c r="W93" s="273"/>
      <c r="X93" s="273"/>
      <c r="Y93" s="290">
        <v>1</v>
      </c>
      <c r="Z93" s="279">
        <v>200</v>
      </c>
      <c r="AA93" s="279">
        <v>200</v>
      </c>
      <c r="AB93" s="274"/>
      <c r="AC93" s="274"/>
      <c r="AD93" s="274"/>
      <c r="AE93" s="274"/>
      <c r="AF93" s="279">
        <f t="shared" si="3"/>
        <v>400</v>
      </c>
      <c r="AG93" s="278">
        <v>200</v>
      </c>
      <c r="AH93" s="273" t="s">
        <v>238</v>
      </c>
      <c r="AI93" s="275"/>
      <c r="AJ93" s="273"/>
      <c r="AK93" s="278">
        <v>200</v>
      </c>
      <c r="AL93" s="273" t="s">
        <v>238</v>
      </c>
      <c r="AM93" s="275"/>
      <c r="AN93" s="273"/>
      <c r="AO93" s="275"/>
      <c r="AP93" s="273"/>
      <c r="AQ93" s="275"/>
      <c r="AR93" s="273"/>
      <c r="AS93" s="275"/>
      <c r="AT93" s="273"/>
      <c r="AU93" s="275"/>
      <c r="AV93" s="273"/>
      <c r="AW93" s="275"/>
      <c r="AX93" s="273"/>
      <c r="AY93" s="275"/>
      <c r="AZ93" s="273"/>
      <c r="BA93" s="275"/>
      <c r="BB93" s="273"/>
      <c r="BC93" s="275"/>
      <c r="BD93" s="273"/>
      <c r="BE93" s="322">
        <f t="shared" si="2"/>
        <v>400</v>
      </c>
      <c r="BF93" s="318" t="s">
        <v>927</v>
      </c>
      <c r="BG93" s="256"/>
      <c r="BH93" s="319"/>
      <c r="BI93" s="319"/>
      <c r="BJ93" s="320"/>
      <c r="BK93" s="319"/>
      <c r="BL93" s="321"/>
      <c r="BM93" s="321"/>
      <c r="BN93" s="256"/>
      <c r="BO93" s="319"/>
      <c r="BP93" s="319"/>
      <c r="BQ93" s="320"/>
      <c r="BR93" s="319"/>
      <c r="BS93" s="321"/>
      <c r="BT93" s="321"/>
    </row>
    <row r="94" spans="2:72" s="268" customFormat="1" ht="201" customHeight="1">
      <c r="B94" s="383"/>
      <c r="C94" s="386"/>
      <c r="D94" s="323" t="s">
        <v>800</v>
      </c>
      <c r="E94" s="269">
        <v>3.5000000000000001E-3</v>
      </c>
      <c r="F94" s="270" t="s">
        <v>700</v>
      </c>
      <c r="G94" s="310" t="s">
        <v>610</v>
      </c>
      <c r="H94" s="309" t="s">
        <v>511</v>
      </c>
      <c r="I94" s="309" t="s">
        <v>674</v>
      </c>
      <c r="J94" s="309" t="s">
        <v>675</v>
      </c>
      <c r="K94" s="311">
        <v>44238</v>
      </c>
      <c r="L94" s="312">
        <v>44926</v>
      </c>
      <c r="M94" s="307" t="s">
        <v>18</v>
      </c>
      <c r="N94" s="307" t="s">
        <v>1181</v>
      </c>
      <c r="O94" s="309" t="s">
        <v>1063</v>
      </c>
      <c r="P94" s="271" t="s">
        <v>230</v>
      </c>
      <c r="Q94" s="277">
        <v>0</v>
      </c>
      <c r="R94" s="273">
        <v>2021</v>
      </c>
      <c r="S94" s="290">
        <v>0.4</v>
      </c>
      <c r="T94" s="290">
        <v>1</v>
      </c>
      <c r="U94" s="273"/>
      <c r="V94" s="273"/>
      <c r="W94" s="273"/>
      <c r="X94" s="273"/>
      <c r="Y94" s="290">
        <v>1</v>
      </c>
      <c r="Z94" s="279">
        <v>50</v>
      </c>
      <c r="AA94" s="279">
        <v>300</v>
      </c>
      <c r="AB94" s="274"/>
      <c r="AC94" s="274"/>
      <c r="AD94" s="274"/>
      <c r="AE94" s="274"/>
      <c r="AF94" s="279">
        <f t="shared" si="3"/>
        <v>350</v>
      </c>
      <c r="AG94" s="278">
        <v>50</v>
      </c>
      <c r="AH94" s="273" t="s">
        <v>244</v>
      </c>
      <c r="AI94" s="275"/>
      <c r="AJ94" s="273"/>
      <c r="AK94" s="278">
        <v>300</v>
      </c>
      <c r="AL94" s="273" t="s">
        <v>244</v>
      </c>
      <c r="AM94" s="275"/>
      <c r="AN94" s="273"/>
      <c r="AO94" s="275"/>
      <c r="AP94" s="273"/>
      <c r="AQ94" s="275"/>
      <c r="AR94" s="273"/>
      <c r="AS94" s="275"/>
      <c r="AT94" s="273"/>
      <c r="AU94" s="275"/>
      <c r="AV94" s="273"/>
      <c r="AW94" s="275"/>
      <c r="AX94" s="273"/>
      <c r="AY94" s="275"/>
      <c r="AZ94" s="273"/>
      <c r="BA94" s="275"/>
      <c r="BB94" s="273"/>
      <c r="BC94" s="275"/>
      <c r="BD94" s="273"/>
      <c r="BE94" s="322">
        <f t="shared" si="2"/>
        <v>350</v>
      </c>
      <c r="BF94" s="318" t="s">
        <v>928</v>
      </c>
      <c r="BG94" s="256"/>
      <c r="BH94" s="319"/>
      <c r="BI94" s="319"/>
      <c r="BJ94" s="320"/>
      <c r="BK94" s="319"/>
      <c r="BL94" s="321"/>
      <c r="BM94" s="321"/>
      <c r="BN94" s="256"/>
      <c r="BO94" s="319"/>
      <c r="BP94" s="319"/>
      <c r="BQ94" s="320"/>
      <c r="BR94" s="319"/>
      <c r="BS94" s="321"/>
      <c r="BT94" s="321"/>
    </row>
    <row r="95" spans="2:72" s="268" customFormat="1" ht="145.6" customHeight="1">
      <c r="B95" s="383"/>
      <c r="C95" s="386"/>
      <c r="D95" s="323" t="s">
        <v>801</v>
      </c>
      <c r="E95" s="269">
        <v>3.5000000000000001E-3</v>
      </c>
      <c r="F95" s="270" t="s">
        <v>700</v>
      </c>
      <c r="G95" s="310" t="s">
        <v>482</v>
      </c>
      <c r="H95" s="310" t="s">
        <v>548</v>
      </c>
      <c r="I95" s="310" t="s">
        <v>611</v>
      </c>
      <c r="J95" s="310" t="s">
        <v>549</v>
      </c>
      <c r="K95" s="315">
        <v>44378</v>
      </c>
      <c r="L95" s="315">
        <v>44926</v>
      </c>
      <c r="M95" s="307" t="s">
        <v>18</v>
      </c>
      <c r="N95" s="307" t="s">
        <v>1182</v>
      </c>
      <c r="O95" s="309" t="s">
        <v>1064</v>
      </c>
      <c r="P95" s="291" t="s">
        <v>230</v>
      </c>
      <c r="Q95" s="326">
        <v>0.4</v>
      </c>
      <c r="R95" s="273">
        <v>2020</v>
      </c>
      <c r="S95" s="327">
        <v>0.8</v>
      </c>
      <c r="T95" s="324">
        <v>1</v>
      </c>
      <c r="U95" s="273"/>
      <c r="V95" s="273"/>
      <c r="W95" s="273"/>
      <c r="X95" s="273"/>
      <c r="Y95" s="277">
        <v>1</v>
      </c>
      <c r="Z95" s="279">
        <v>115</v>
      </c>
      <c r="AA95" s="279">
        <v>115</v>
      </c>
      <c r="AB95" s="274"/>
      <c r="AC95" s="274"/>
      <c r="AD95" s="274"/>
      <c r="AE95" s="274"/>
      <c r="AF95" s="279">
        <f t="shared" si="3"/>
        <v>230</v>
      </c>
      <c r="AG95" s="278">
        <v>115</v>
      </c>
      <c r="AH95" s="273" t="s">
        <v>241</v>
      </c>
      <c r="AI95" s="275"/>
      <c r="AJ95" s="273"/>
      <c r="AK95" s="278">
        <v>115</v>
      </c>
      <c r="AL95" s="273" t="s">
        <v>241</v>
      </c>
      <c r="AM95" s="275"/>
      <c r="AN95" s="273"/>
      <c r="AO95" s="275"/>
      <c r="AP95" s="273"/>
      <c r="AQ95" s="275"/>
      <c r="AR95" s="273"/>
      <c r="AS95" s="275"/>
      <c r="AT95" s="273"/>
      <c r="AU95" s="275"/>
      <c r="AV95" s="273"/>
      <c r="AW95" s="275"/>
      <c r="AX95" s="273"/>
      <c r="AY95" s="275"/>
      <c r="AZ95" s="273"/>
      <c r="BA95" s="275"/>
      <c r="BB95" s="273"/>
      <c r="BC95" s="275"/>
      <c r="BD95" s="273"/>
      <c r="BE95" s="322">
        <f t="shared" si="2"/>
        <v>230</v>
      </c>
      <c r="BF95" s="318" t="s">
        <v>929</v>
      </c>
      <c r="BG95" s="256"/>
      <c r="BH95" s="319"/>
      <c r="BI95" s="319"/>
      <c r="BJ95" s="320"/>
      <c r="BK95" s="319"/>
      <c r="BL95" s="321"/>
      <c r="BM95" s="321"/>
      <c r="BN95" s="256"/>
      <c r="BO95" s="319"/>
      <c r="BP95" s="319"/>
      <c r="BQ95" s="320"/>
      <c r="BR95" s="319"/>
      <c r="BS95" s="321"/>
      <c r="BT95" s="321"/>
    </row>
    <row r="96" spans="2:72" s="268" customFormat="1" ht="106.45" customHeight="1">
      <c r="B96" s="383"/>
      <c r="C96" s="386"/>
      <c r="D96" s="323" t="s">
        <v>1241</v>
      </c>
      <c r="E96" s="269">
        <v>3.5000000000000001E-3</v>
      </c>
      <c r="F96" s="270" t="s">
        <v>700</v>
      </c>
      <c r="G96" s="310" t="s">
        <v>297</v>
      </c>
      <c r="H96" s="310" t="s">
        <v>550</v>
      </c>
      <c r="I96" s="310" t="s">
        <v>551</v>
      </c>
      <c r="J96" s="310" t="s">
        <v>552</v>
      </c>
      <c r="K96" s="353">
        <v>44238</v>
      </c>
      <c r="L96" s="316">
        <v>44926</v>
      </c>
      <c r="M96" s="297" t="s">
        <v>18</v>
      </c>
      <c r="N96" s="307" t="s">
        <v>1183</v>
      </c>
      <c r="O96" s="310" t="s">
        <v>553</v>
      </c>
      <c r="P96" s="253" t="s">
        <v>227</v>
      </c>
      <c r="Q96" s="273">
        <v>0</v>
      </c>
      <c r="R96" s="273">
        <v>2021</v>
      </c>
      <c r="S96" s="345">
        <v>45</v>
      </c>
      <c r="T96" s="345">
        <v>45</v>
      </c>
      <c r="U96" s="273"/>
      <c r="V96" s="273"/>
      <c r="W96" s="273"/>
      <c r="X96" s="273"/>
      <c r="Y96" s="273">
        <v>45</v>
      </c>
      <c r="Z96" s="292">
        <v>272929</v>
      </c>
      <c r="AA96" s="292">
        <v>294402</v>
      </c>
      <c r="AB96" s="274"/>
      <c r="AC96" s="274"/>
      <c r="AD96" s="274"/>
      <c r="AE96" s="274"/>
      <c r="AF96" s="279">
        <f t="shared" si="3"/>
        <v>567331</v>
      </c>
      <c r="AG96" s="278">
        <f>Z96</f>
        <v>272929</v>
      </c>
      <c r="AH96" s="273" t="s">
        <v>239</v>
      </c>
      <c r="AI96" s="275"/>
      <c r="AJ96" s="273"/>
      <c r="AK96" s="278">
        <f>AA96</f>
        <v>294402</v>
      </c>
      <c r="AL96" s="273" t="s">
        <v>239</v>
      </c>
      <c r="AM96" s="275"/>
      <c r="AN96" s="273"/>
      <c r="AO96" s="275"/>
      <c r="AP96" s="273"/>
      <c r="AQ96" s="275"/>
      <c r="AR96" s="273"/>
      <c r="AS96" s="275"/>
      <c r="AT96" s="273"/>
      <c r="AU96" s="275"/>
      <c r="AV96" s="273"/>
      <c r="AW96" s="275"/>
      <c r="AX96" s="273"/>
      <c r="AY96" s="275"/>
      <c r="AZ96" s="273"/>
      <c r="BA96" s="275"/>
      <c r="BB96" s="273"/>
      <c r="BC96" s="275"/>
      <c r="BD96" s="273"/>
      <c r="BE96" s="322">
        <f t="shared" si="2"/>
        <v>567331</v>
      </c>
      <c r="BF96" s="318" t="s">
        <v>930</v>
      </c>
      <c r="BG96" s="256"/>
      <c r="BH96" s="319"/>
      <c r="BI96" s="319"/>
      <c r="BJ96" s="320"/>
      <c r="BK96" s="319"/>
      <c r="BL96" s="321"/>
      <c r="BM96" s="321"/>
      <c r="BN96" s="256"/>
      <c r="BO96" s="319"/>
      <c r="BP96" s="319"/>
      <c r="BQ96" s="320"/>
      <c r="BR96" s="319"/>
      <c r="BS96" s="321"/>
      <c r="BT96" s="321"/>
    </row>
    <row r="97" spans="2:72" s="268" customFormat="1" ht="107.25" customHeight="1">
      <c r="B97" s="383"/>
      <c r="C97" s="386"/>
      <c r="D97" s="323" t="s">
        <v>802</v>
      </c>
      <c r="E97" s="269">
        <v>3.5000000000000001E-3</v>
      </c>
      <c r="F97" s="270" t="s">
        <v>700</v>
      </c>
      <c r="G97" s="310" t="s">
        <v>435</v>
      </c>
      <c r="H97" s="310" t="s">
        <v>676</v>
      </c>
      <c r="I97" s="310" t="s">
        <v>677</v>
      </c>
      <c r="J97" s="310" t="s">
        <v>678</v>
      </c>
      <c r="K97" s="311">
        <v>44238</v>
      </c>
      <c r="L97" s="312">
        <v>44742</v>
      </c>
      <c r="M97" s="307" t="s">
        <v>18</v>
      </c>
      <c r="N97" s="307" t="s">
        <v>1184</v>
      </c>
      <c r="O97" s="310" t="s">
        <v>554</v>
      </c>
      <c r="P97" s="271" t="s">
        <v>230</v>
      </c>
      <c r="Q97" s="273">
        <v>0</v>
      </c>
      <c r="R97" s="273">
        <v>2021</v>
      </c>
      <c r="S97" s="273">
        <v>800</v>
      </c>
      <c r="T97" s="273">
        <v>1000</v>
      </c>
      <c r="U97" s="273"/>
      <c r="V97" s="273"/>
      <c r="W97" s="273"/>
      <c r="X97" s="273"/>
      <c r="Y97" s="273">
        <v>1000</v>
      </c>
      <c r="Z97" s="279">
        <v>1188</v>
      </c>
      <c r="AA97" s="274"/>
      <c r="AB97" s="274"/>
      <c r="AC97" s="274"/>
      <c r="AD97" s="274"/>
      <c r="AE97" s="274"/>
      <c r="AF97" s="279">
        <f t="shared" si="3"/>
        <v>1188</v>
      </c>
      <c r="AG97" s="278">
        <v>1188</v>
      </c>
      <c r="AH97" s="273" t="s">
        <v>239</v>
      </c>
      <c r="AI97" s="275"/>
      <c r="AJ97" s="273"/>
      <c r="AK97" s="275"/>
      <c r="AL97" s="273" t="s">
        <v>240</v>
      </c>
      <c r="AM97" s="275"/>
      <c r="AN97" s="273"/>
      <c r="AO97" s="275"/>
      <c r="AP97" s="273"/>
      <c r="AQ97" s="275"/>
      <c r="AR97" s="273"/>
      <c r="AS97" s="275"/>
      <c r="AT97" s="273"/>
      <c r="AU97" s="275"/>
      <c r="AV97" s="273"/>
      <c r="AW97" s="275"/>
      <c r="AX97" s="273"/>
      <c r="AY97" s="275"/>
      <c r="AZ97" s="273"/>
      <c r="BA97" s="275"/>
      <c r="BB97" s="273"/>
      <c r="BC97" s="275"/>
      <c r="BD97" s="273"/>
      <c r="BE97" s="322">
        <f t="shared" si="2"/>
        <v>1188</v>
      </c>
      <c r="BF97" s="318" t="s">
        <v>931</v>
      </c>
      <c r="BG97" s="256"/>
      <c r="BH97" s="319"/>
      <c r="BI97" s="319"/>
      <c r="BJ97" s="320"/>
      <c r="BK97" s="319"/>
      <c r="BL97" s="321"/>
      <c r="BM97" s="321"/>
      <c r="BN97" s="256"/>
      <c r="BO97" s="319"/>
      <c r="BP97" s="319"/>
      <c r="BQ97" s="320"/>
      <c r="BR97" s="319"/>
      <c r="BS97" s="321"/>
      <c r="BT97" s="321"/>
    </row>
    <row r="98" spans="2:72" s="268" customFormat="1" ht="146.19999999999999" customHeight="1">
      <c r="B98" s="383"/>
      <c r="C98" s="386"/>
      <c r="D98" s="323" t="s">
        <v>803</v>
      </c>
      <c r="E98" s="269">
        <v>3.5000000000000001E-3</v>
      </c>
      <c r="F98" s="270" t="s">
        <v>700</v>
      </c>
      <c r="G98" s="310" t="s">
        <v>362</v>
      </c>
      <c r="H98" s="310" t="s">
        <v>296</v>
      </c>
      <c r="I98" s="310" t="s">
        <v>555</v>
      </c>
      <c r="J98" s="310" t="s">
        <v>556</v>
      </c>
      <c r="K98" s="311">
        <v>44238</v>
      </c>
      <c r="L98" s="312">
        <v>44773</v>
      </c>
      <c r="M98" s="307" t="s">
        <v>18</v>
      </c>
      <c r="N98" s="307" t="s">
        <v>1185</v>
      </c>
      <c r="O98" s="310" t="s">
        <v>1065</v>
      </c>
      <c r="P98" s="271" t="s">
        <v>230</v>
      </c>
      <c r="Q98" s="277">
        <v>0</v>
      </c>
      <c r="R98" s="273">
        <v>2021</v>
      </c>
      <c r="S98" s="290">
        <v>0.5</v>
      </c>
      <c r="T98" s="293">
        <v>1</v>
      </c>
      <c r="U98" s="273"/>
      <c r="V98" s="273"/>
      <c r="W98" s="273"/>
      <c r="X98" s="273"/>
      <c r="Y98" s="293">
        <v>1</v>
      </c>
      <c r="Z98" s="279">
        <v>24000</v>
      </c>
      <c r="AA98" s="274"/>
      <c r="AB98" s="274"/>
      <c r="AC98" s="274"/>
      <c r="AD98" s="274"/>
      <c r="AE98" s="274"/>
      <c r="AF98" s="279">
        <f t="shared" si="3"/>
        <v>24000</v>
      </c>
      <c r="AG98" s="278">
        <v>24000</v>
      </c>
      <c r="AH98" s="273" t="s">
        <v>238</v>
      </c>
      <c r="AI98" s="275"/>
      <c r="AJ98" s="273"/>
      <c r="AK98" s="275"/>
      <c r="AL98" s="273" t="s">
        <v>240</v>
      </c>
      <c r="AM98" s="275"/>
      <c r="AN98" s="273"/>
      <c r="AO98" s="275"/>
      <c r="AP98" s="273"/>
      <c r="AQ98" s="275"/>
      <c r="AR98" s="273"/>
      <c r="AS98" s="275"/>
      <c r="AT98" s="273"/>
      <c r="AU98" s="275"/>
      <c r="AV98" s="273"/>
      <c r="AW98" s="275"/>
      <c r="AX98" s="273"/>
      <c r="AY98" s="275"/>
      <c r="AZ98" s="273"/>
      <c r="BA98" s="275"/>
      <c r="BB98" s="273"/>
      <c r="BC98" s="275"/>
      <c r="BD98" s="273"/>
      <c r="BE98" s="322">
        <f t="shared" si="2"/>
        <v>24000</v>
      </c>
      <c r="BF98" s="318" t="s">
        <v>932</v>
      </c>
      <c r="BG98" s="256"/>
      <c r="BH98" s="319"/>
      <c r="BI98" s="319"/>
      <c r="BJ98" s="320"/>
      <c r="BK98" s="319"/>
      <c r="BL98" s="321"/>
      <c r="BM98" s="321"/>
      <c r="BN98" s="256"/>
      <c r="BO98" s="319"/>
      <c r="BP98" s="319"/>
      <c r="BQ98" s="320"/>
      <c r="BR98" s="319"/>
      <c r="BS98" s="321"/>
      <c r="BT98" s="321"/>
    </row>
    <row r="99" spans="2:72" s="268" customFormat="1" ht="180.8" customHeight="1">
      <c r="B99" s="383"/>
      <c r="C99" s="386"/>
      <c r="D99" s="323" t="s">
        <v>804</v>
      </c>
      <c r="E99" s="269">
        <v>3.5000000000000001E-3</v>
      </c>
      <c r="F99" s="270" t="s">
        <v>700</v>
      </c>
      <c r="G99" s="310" t="s">
        <v>435</v>
      </c>
      <c r="H99" s="310" t="s">
        <v>557</v>
      </c>
      <c r="I99" s="310" t="s">
        <v>558</v>
      </c>
      <c r="J99" s="310" t="s">
        <v>559</v>
      </c>
      <c r="K99" s="311">
        <v>44238</v>
      </c>
      <c r="L99" s="312">
        <v>46387</v>
      </c>
      <c r="M99" s="307" t="s">
        <v>18</v>
      </c>
      <c r="N99" s="297" t="s">
        <v>1186</v>
      </c>
      <c r="O99" s="310" t="s">
        <v>1066</v>
      </c>
      <c r="P99" s="281" t="s">
        <v>230</v>
      </c>
      <c r="Q99" s="277">
        <v>0</v>
      </c>
      <c r="R99" s="273">
        <v>2021</v>
      </c>
      <c r="S99" s="294">
        <v>0.34499999999999997</v>
      </c>
      <c r="T99" s="294">
        <v>0.41299999999999998</v>
      </c>
      <c r="U99" s="294">
        <v>0.503</v>
      </c>
      <c r="V99" s="294">
        <v>0.61599999999999999</v>
      </c>
      <c r="W99" s="294">
        <v>0.77400000000000002</v>
      </c>
      <c r="X99" s="290">
        <v>1</v>
      </c>
      <c r="Y99" s="290">
        <v>1</v>
      </c>
      <c r="Z99" s="295">
        <v>14800</v>
      </c>
      <c r="AA99" s="295">
        <v>23000</v>
      </c>
      <c r="AB99" s="295">
        <v>46600</v>
      </c>
      <c r="AC99" s="295">
        <v>51500</v>
      </c>
      <c r="AD99" s="295">
        <v>80850</v>
      </c>
      <c r="AE99" s="295">
        <v>121800</v>
      </c>
      <c r="AF99" s="332">
        <f t="shared" si="3"/>
        <v>338550</v>
      </c>
      <c r="AG99" s="278">
        <v>14800</v>
      </c>
      <c r="AH99" s="273" t="s">
        <v>239</v>
      </c>
      <c r="AI99" s="275" t="s">
        <v>360</v>
      </c>
      <c r="AJ99" s="273" t="s">
        <v>360</v>
      </c>
      <c r="AK99" s="278">
        <v>23000</v>
      </c>
      <c r="AL99" s="273" t="s">
        <v>239</v>
      </c>
      <c r="AM99" s="275" t="s">
        <v>360</v>
      </c>
      <c r="AN99" s="273" t="s">
        <v>360</v>
      </c>
      <c r="AO99" s="278">
        <v>46600</v>
      </c>
      <c r="AP99" s="273" t="s">
        <v>239</v>
      </c>
      <c r="AQ99" s="275" t="s">
        <v>360</v>
      </c>
      <c r="AR99" s="273" t="s">
        <v>360</v>
      </c>
      <c r="AS99" s="278">
        <v>51500</v>
      </c>
      <c r="AT99" s="273" t="s">
        <v>239</v>
      </c>
      <c r="AU99" s="275" t="s">
        <v>360</v>
      </c>
      <c r="AV99" s="273" t="s">
        <v>360</v>
      </c>
      <c r="AW99" s="278">
        <v>80850</v>
      </c>
      <c r="AX99" s="273" t="s">
        <v>239</v>
      </c>
      <c r="AY99" s="275" t="s">
        <v>360</v>
      </c>
      <c r="AZ99" s="273" t="s">
        <v>360</v>
      </c>
      <c r="BA99" s="278">
        <v>121800</v>
      </c>
      <c r="BB99" s="273" t="s">
        <v>239</v>
      </c>
      <c r="BC99" s="275" t="s">
        <v>360</v>
      </c>
      <c r="BD99" s="273" t="s">
        <v>360</v>
      </c>
      <c r="BE99" s="322">
        <f t="shared" si="2"/>
        <v>338550</v>
      </c>
      <c r="BF99" s="318" t="s">
        <v>933</v>
      </c>
      <c r="BG99" s="256"/>
      <c r="BH99" s="319"/>
      <c r="BI99" s="319"/>
      <c r="BJ99" s="320"/>
      <c r="BK99" s="319"/>
      <c r="BL99" s="321"/>
      <c r="BM99" s="321"/>
      <c r="BN99" s="256"/>
      <c r="BO99" s="319"/>
      <c r="BP99" s="319"/>
      <c r="BQ99" s="320"/>
      <c r="BR99" s="319"/>
      <c r="BS99" s="321"/>
      <c r="BT99" s="321"/>
    </row>
    <row r="100" spans="2:72" s="268" customFormat="1" ht="167.95" customHeight="1">
      <c r="B100" s="383"/>
      <c r="C100" s="386"/>
      <c r="D100" s="323" t="s">
        <v>805</v>
      </c>
      <c r="E100" s="269">
        <v>3.5000000000000001E-3</v>
      </c>
      <c r="F100" s="270" t="s">
        <v>700</v>
      </c>
      <c r="G100" s="310" t="s">
        <v>435</v>
      </c>
      <c r="H100" s="310" t="s">
        <v>557</v>
      </c>
      <c r="I100" s="310" t="s">
        <v>612</v>
      </c>
      <c r="J100" s="310" t="s">
        <v>559</v>
      </c>
      <c r="K100" s="311">
        <v>44238</v>
      </c>
      <c r="L100" s="312">
        <v>44742</v>
      </c>
      <c r="M100" s="296" t="s">
        <v>18</v>
      </c>
      <c r="N100" s="307" t="s">
        <v>1187</v>
      </c>
      <c r="O100" s="310" t="s">
        <v>1067</v>
      </c>
      <c r="P100" s="271" t="s">
        <v>230</v>
      </c>
      <c r="Q100" s="277">
        <v>0</v>
      </c>
      <c r="R100" s="273">
        <v>2021</v>
      </c>
      <c r="S100" s="290">
        <v>0.8</v>
      </c>
      <c r="T100" s="290">
        <v>1</v>
      </c>
      <c r="U100" s="273"/>
      <c r="V100" s="273"/>
      <c r="W100" s="273"/>
      <c r="X100" s="273"/>
      <c r="Y100" s="290">
        <v>1</v>
      </c>
      <c r="Z100" s="279">
        <v>2190</v>
      </c>
      <c r="AA100" s="274"/>
      <c r="AB100" s="274"/>
      <c r="AC100" s="274"/>
      <c r="AD100" s="274"/>
      <c r="AE100" s="274"/>
      <c r="AF100" s="279">
        <f t="shared" si="3"/>
        <v>2190</v>
      </c>
      <c r="AG100" s="278">
        <v>836</v>
      </c>
      <c r="AH100" s="273" t="s">
        <v>244</v>
      </c>
      <c r="AI100" s="278">
        <v>1354</v>
      </c>
      <c r="AJ100" s="273" t="s">
        <v>239</v>
      </c>
      <c r="AK100" s="275"/>
      <c r="AL100" s="273" t="s">
        <v>240</v>
      </c>
      <c r="AM100" s="275"/>
      <c r="AN100" s="273"/>
      <c r="AO100" s="275"/>
      <c r="AP100" s="273"/>
      <c r="AQ100" s="275"/>
      <c r="AR100" s="273"/>
      <c r="AS100" s="275"/>
      <c r="AT100" s="273"/>
      <c r="AU100" s="275"/>
      <c r="AV100" s="273"/>
      <c r="AW100" s="275"/>
      <c r="AX100" s="273"/>
      <c r="AY100" s="275"/>
      <c r="AZ100" s="273"/>
      <c r="BA100" s="275"/>
      <c r="BB100" s="273"/>
      <c r="BC100" s="275"/>
      <c r="BD100" s="273"/>
      <c r="BE100" s="322">
        <f t="shared" si="2"/>
        <v>2190</v>
      </c>
      <c r="BF100" s="318" t="s">
        <v>934</v>
      </c>
      <c r="BG100" s="256"/>
      <c r="BH100" s="319"/>
      <c r="BI100" s="319"/>
      <c r="BJ100" s="320"/>
      <c r="BK100" s="319"/>
      <c r="BL100" s="321"/>
      <c r="BM100" s="321"/>
      <c r="BN100" s="256"/>
      <c r="BO100" s="319"/>
      <c r="BP100" s="319"/>
      <c r="BQ100" s="320"/>
      <c r="BR100" s="319"/>
      <c r="BS100" s="321"/>
      <c r="BT100" s="321"/>
    </row>
    <row r="101" spans="2:72" s="268" customFormat="1" ht="153.69999999999999" customHeight="1">
      <c r="B101" s="383"/>
      <c r="C101" s="386"/>
      <c r="D101" s="323" t="s">
        <v>806</v>
      </c>
      <c r="E101" s="269">
        <v>3.5000000000000001E-3</v>
      </c>
      <c r="F101" s="270" t="s">
        <v>700</v>
      </c>
      <c r="G101" s="310" t="s">
        <v>435</v>
      </c>
      <c r="H101" s="309" t="s">
        <v>676</v>
      </c>
      <c r="I101" s="309" t="s">
        <v>677</v>
      </c>
      <c r="J101" s="309" t="s">
        <v>678</v>
      </c>
      <c r="K101" s="311">
        <v>44238</v>
      </c>
      <c r="L101" s="311">
        <v>45291</v>
      </c>
      <c r="M101" s="352" t="s">
        <v>18</v>
      </c>
      <c r="N101" s="306" t="s">
        <v>1188</v>
      </c>
      <c r="O101" s="309" t="s">
        <v>701</v>
      </c>
      <c r="P101" s="253" t="s">
        <v>230</v>
      </c>
      <c r="Q101" s="226">
        <v>0</v>
      </c>
      <c r="R101" s="345">
        <v>2021</v>
      </c>
      <c r="S101" s="226">
        <v>100</v>
      </c>
      <c r="T101" s="226">
        <v>450</v>
      </c>
      <c r="U101" s="226">
        <v>500</v>
      </c>
      <c r="V101" s="226"/>
      <c r="W101" s="226"/>
      <c r="X101" s="226"/>
      <c r="Y101" s="226">
        <v>500</v>
      </c>
      <c r="Z101" s="343">
        <v>1530</v>
      </c>
      <c r="AA101" s="343">
        <v>5355</v>
      </c>
      <c r="AB101" s="343">
        <v>765</v>
      </c>
      <c r="AC101" s="348"/>
      <c r="AD101" s="348"/>
      <c r="AE101" s="348"/>
      <c r="AF101" s="343">
        <f t="shared" si="3"/>
        <v>7650</v>
      </c>
      <c r="AG101" s="344">
        <v>1530</v>
      </c>
      <c r="AH101" s="345" t="s">
        <v>244</v>
      </c>
      <c r="AI101" s="344" t="s">
        <v>360</v>
      </c>
      <c r="AJ101" s="345" t="s">
        <v>360</v>
      </c>
      <c r="AK101" s="344">
        <v>5355</v>
      </c>
      <c r="AL101" s="345" t="s">
        <v>244</v>
      </c>
      <c r="AM101" s="320" t="s">
        <v>360</v>
      </c>
      <c r="AN101" s="345" t="s">
        <v>360</v>
      </c>
      <c r="AO101" s="344">
        <v>765</v>
      </c>
      <c r="AP101" s="345" t="s">
        <v>244</v>
      </c>
      <c r="AQ101" s="320" t="s">
        <v>360</v>
      </c>
      <c r="AR101" s="345" t="s">
        <v>360</v>
      </c>
      <c r="AS101" s="320" t="s">
        <v>360</v>
      </c>
      <c r="AT101" s="345" t="s">
        <v>360</v>
      </c>
      <c r="AU101" s="320" t="s">
        <v>360</v>
      </c>
      <c r="AV101" s="345" t="s">
        <v>360</v>
      </c>
      <c r="AW101" s="320" t="s">
        <v>360</v>
      </c>
      <c r="AX101" s="345" t="s">
        <v>360</v>
      </c>
      <c r="AY101" s="320" t="s">
        <v>360</v>
      </c>
      <c r="AZ101" s="345" t="s">
        <v>360</v>
      </c>
      <c r="BA101" s="320" t="s">
        <v>360</v>
      </c>
      <c r="BB101" s="345" t="s">
        <v>360</v>
      </c>
      <c r="BC101" s="320" t="s">
        <v>360</v>
      </c>
      <c r="BD101" s="345" t="s">
        <v>360</v>
      </c>
      <c r="BE101" s="322">
        <f t="shared" si="2"/>
        <v>7650</v>
      </c>
      <c r="BF101" s="318" t="s">
        <v>935</v>
      </c>
      <c r="BG101" s="256"/>
      <c r="BH101" s="319"/>
      <c r="BI101" s="319"/>
      <c r="BJ101" s="320"/>
      <c r="BK101" s="319"/>
      <c r="BL101" s="321"/>
      <c r="BM101" s="321"/>
      <c r="BN101" s="256"/>
      <c r="BO101" s="319"/>
      <c r="BP101" s="319"/>
      <c r="BQ101" s="320"/>
      <c r="BR101" s="319"/>
      <c r="BS101" s="321"/>
      <c r="BT101" s="321"/>
    </row>
    <row r="102" spans="2:72" s="268" customFormat="1" ht="177.85" customHeight="1">
      <c r="B102" s="383"/>
      <c r="C102" s="386"/>
      <c r="D102" s="346" t="s">
        <v>807</v>
      </c>
      <c r="E102" s="347">
        <v>3.5000000000000001E-3</v>
      </c>
      <c r="F102" s="39" t="s">
        <v>700</v>
      </c>
      <c r="G102" s="309" t="s">
        <v>482</v>
      </c>
      <c r="H102" s="309" t="s">
        <v>560</v>
      </c>
      <c r="I102" s="309" t="s">
        <v>561</v>
      </c>
      <c r="J102" s="309" t="s">
        <v>679</v>
      </c>
      <c r="K102" s="311">
        <v>44238</v>
      </c>
      <c r="L102" s="311">
        <v>46387</v>
      </c>
      <c r="M102" s="352" t="s">
        <v>17</v>
      </c>
      <c r="N102" s="306" t="s">
        <v>1189</v>
      </c>
      <c r="O102" s="309" t="s">
        <v>1068</v>
      </c>
      <c r="P102" s="253" t="s">
        <v>230</v>
      </c>
      <c r="Q102" s="69">
        <v>0</v>
      </c>
      <c r="R102" s="345">
        <v>2021</v>
      </c>
      <c r="S102" s="69">
        <v>0.25</v>
      </c>
      <c r="T102" s="69">
        <v>0.6</v>
      </c>
      <c r="U102" s="69">
        <v>0.7</v>
      </c>
      <c r="V102" s="69">
        <v>0.8</v>
      </c>
      <c r="W102" s="69">
        <v>0.9</v>
      </c>
      <c r="X102" s="69">
        <v>1</v>
      </c>
      <c r="Y102" s="69">
        <v>1</v>
      </c>
      <c r="Z102" s="343">
        <v>240</v>
      </c>
      <c r="AA102" s="343">
        <v>247.2</v>
      </c>
      <c r="AB102" s="343">
        <v>954.62</v>
      </c>
      <c r="AC102" s="343">
        <v>983.25</v>
      </c>
      <c r="AD102" s="343">
        <v>1012.75</v>
      </c>
      <c r="AE102" s="343">
        <v>1043.1300000000001</v>
      </c>
      <c r="AF102" s="343">
        <f t="shared" si="3"/>
        <v>4480.95</v>
      </c>
      <c r="AG102" s="344">
        <v>240</v>
      </c>
      <c r="AH102" s="345" t="s">
        <v>241</v>
      </c>
      <c r="AI102" s="320"/>
      <c r="AJ102" s="345"/>
      <c r="AK102" s="344">
        <v>247.2</v>
      </c>
      <c r="AL102" s="345" t="s">
        <v>241</v>
      </c>
      <c r="AM102" s="320"/>
      <c r="AN102" s="345"/>
      <c r="AO102" s="344">
        <v>954.62</v>
      </c>
      <c r="AP102" s="345" t="s">
        <v>241</v>
      </c>
      <c r="AQ102" s="320"/>
      <c r="AR102" s="345"/>
      <c r="AS102" s="344">
        <v>983.25</v>
      </c>
      <c r="AT102" s="345" t="s">
        <v>241</v>
      </c>
      <c r="AU102" s="320"/>
      <c r="AV102" s="345"/>
      <c r="AW102" s="344">
        <v>1012.75</v>
      </c>
      <c r="AX102" s="345" t="s">
        <v>241</v>
      </c>
      <c r="AY102" s="320"/>
      <c r="AZ102" s="345"/>
      <c r="BA102" s="344">
        <v>1043.1300000000001</v>
      </c>
      <c r="BB102" s="345" t="s">
        <v>241</v>
      </c>
      <c r="BC102" s="320"/>
      <c r="BD102" s="345"/>
      <c r="BE102" s="349">
        <f t="shared" si="2"/>
        <v>4480.95</v>
      </c>
      <c r="BF102" s="318" t="s">
        <v>936</v>
      </c>
      <c r="BG102" s="256"/>
      <c r="BH102" s="319"/>
      <c r="BI102" s="319"/>
      <c r="BJ102" s="320"/>
      <c r="BK102" s="319"/>
      <c r="BL102" s="321"/>
      <c r="BM102" s="321"/>
      <c r="BN102" s="256"/>
      <c r="BO102" s="319"/>
      <c r="BP102" s="319"/>
      <c r="BQ102" s="320"/>
      <c r="BR102" s="319"/>
      <c r="BS102" s="321"/>
      <c r="BT102" s="321"/>
    </row>
    <row r="103" spans="2:72" s="268" customFormat="1" ht="150.75" customHeight="1">
      <c r="B103" s="383"/>
      <c r="C103" s="386"/>
      <c r="D103" s="323" t="s">
        <v>808</v>
      </c>
      <c r="E103" s="269">
        <v>3.5000000000000001E-3</v>
      </c>
      <c r="F103" s="39" t="s">
        <v>703</v>
      </c>
      <c r="G103" s="356" t="s">
        <v>433</v>
      </c>
      <c r="H103" s="356" t="s">
        <v>704</v>
      </c>
      <c r="I103" s="297" t="s">
        <v>613</v>
      </c>
      <c r="J103" s="310" t="s">
        <v>562</v>
      </c>
      <c r="K103" s="355">
        <v>44238</v>
      </c>
      <c r="L103" s="314">
        <v>44926</v>
      </c>
      <c r="M103" s="307" t="s">
        <v>18</v>
      </c>
      <c r="N103" s="297" t="s">
        <v>1190</v>
      </c>
      <c r="O103" s="356" t="s">
        <v>1069</v>
      </c>
      <c r="P103" s="285" t="s">
        <v>230</v>
      </c>
      <c r="Q103" s="334">
        <v>0</v>
      </c>
      <c r="R103" s="273">
        <v>2021</v>
      </c>
      <c r="S103" s="293">
        <v>0.55000000000000004</v>
      </c>
      <c r="T103" s="293">
        <v>1</v>
      </c>
      <c r="U103" s="273"/>
      <c r="V103" s="273"/>
      <c r="W103" s="273"/>
      <c r="X103" s="273"/>
      <c r="Y103" s="293">
        <v>1</v>
      </c>
      <c r="Z103" s="298">
        <v>4000</v>
      </c>
      <c r="AA103" s="298">
        <v>4000</v>
      </c>
      <c r="AB103" s="274"/>
      <c r="AC103" s="274"/>
      <c r="AD103" s="274"/>
      <c r="AE103" s="274"/>
      <c r="AF103" s="279">
        <f t="shared" si="3"/>
        <v>8000</v>
      </c>
      <c r="AG103" s="278">
        <v>4000</v>
      </c>
      <c r="AH103" s="273" t="s">
        <v>238</v>
      </c>
      <c r="AI103" s="275"/>
      <c r="AJ103" s="273"/>
      <c r="AK103" s="278">
        <v>4000</v>
      </c>
      <c r="AL103" s="273" t="s">
        <v>238</v>
      </c>
      <c r="AM103" s="275"/>
      <c r="AN103" s="273"/>
      <c r="AO103" s="275"/>
      <c r="AP103" s="273"/>
      <c r="AQ103" s="275"/>
      <c r="AR103" s="273"/>
      <c r="AS103" s="275"/>
      <c r="AT103" s="273"/>
      <c r="AU103" s="275"/>
      <c r="AV103" s="273"/>
      <c r="AW103" s="275"/>
      <c r="AX103" s="273"/>
      <c r="AY103" s="275"/>
      <c r="AZ103" s="273"/>
      <c r="BA103" s="275"/>
      <c r="BB103" s="273"/>
      <c r="BC103" s="275"/>
      <c r="BD103" s="273"/>
      <c r="BE103" s="322">
        <f t="shared" si="2"/>
        <v>8000</v>
      </c>
      <c r="BF103" s="318" t="s">
        <v>937</v>
      </c>
      <c r="BG103" s="256"/>
      <c r="BH103" s="319"/>
      <c r="BI103" s="319"/>
      <c r="BJ103" s="320"/>
      <c r="BK103" s="319"/>
      <c r="BL103" s="321"/>
      <c r="BM103" s="321"/>
      <c r="BN103" s="256"/>
      <c r="BO103" s="319"/>
      <c r="BP103" s="319"/>
      <c r="BQ103" s="320"/>
      <c r="BR103" s="319"/>
      <c r="BS103" s="321"/>
      <c r="BT103" s="321"/>
    </row>
    <row r="104" spans="2:72" s="268" customFormat="1" ht="100.5" customHeight="1">
      <c r="B104" s="383"/>
      <c r="C104" s="386"/>
      <c r="D104" s="323" t="s">
        <v>809</v>
      </c>
      <c r="E104" s="269">
        <v>3.5000000000000001E-3</v>
      </c>
      <c r="F104" s="270" t="s">
        <v>700</v>
      </c>
      <c r="G104" s="297" t="s">
        <v>433</v>
      </c>
      <c r="H104" s="356" t="s">
        <v>705</v>
      </c>
      <c r="I104" s="297" t="s">
        <v>563</v>
      </c>
      <c r="J104" s="310" t="s">
        <v>564</v>
      </c>
      <c r="K104" s="314">
        <v>44287</v>
      </c>
      <c r="L104" s="314">
        <v>44926</v>
      </c>
      <c r="M104" s="307" t="s">
        <v>18</v>
      </c>
      <c r="N104" s="297" t="s">
        <v>1191</v>
      </c>
      <c r="O104" s="297" t="s">
        <v>565</v>
      </c>
      <c r="P104" s="285" t="s">
        <v>230</v>
      </c>
      <c r="Q104" s="299">
        <v>60</v>
      </c>
      <c r="R104" s="345">
        <v>2020</v>
      </c>
      <c r="S104" s="284">
        <v>300</v>
      </c>
      <c r="T104" s="284">
        <v>600</v>
      </c>
      <c r="U104" s="273"/>
      <c r="V104" s="273"/>
      <c r="W104" s="273"/>
      <c r="X104" s="273"/>
      <c r="Y104" s="273">
        <v>600</v>
      </c>
      <c r="Z104" s="298">
        <v>4000</v>
      </c>
      <c r="AA104" s="298">
        <v>4120</v>
      </c>
      <c r="AB104" s="274"/>
      <c r="AC104" s="274"/>
      <c r="AD104" s="274"/>
      <c r="AE104" s="274"/>
      <c r="AF104" s="279">
        <f t="shared" si="3"/>
        <v>8120</v>
      </c>
      <c r="AG104" s="278">
        <v>4000</v>
      </c>
      <c r="AH104" s="273" t="s">
        <v>238</v>
      </c>
      <c r="AI104" s="275"/>
      <c r="AJ104" s="273"/>
      <c r="AK104" s="278">
        <v>4120</v>
      </c>
      <c r="AL104" s="273" t="s">
        <v>238</v>
      </c>
      <c r="AM104" s="275"/>
      <c r="AN104" s="273"/>
      <c r="AO104" s="275"/>
      <c r="AP104" s="273"/>
      <c r="AQ104" s="275"/>
      <c r="AR104" s="273"/>
      <c r="AS104" s="275"/>
      <c r="AT104" s="273"/>
      <c r="AU104" s="275"/>
      <c r="AV104" s="273"/>
      <c r="AW104" s="275"/>
      <c r="AX104" s="273"/>
      <c r="AY104" s="275"/>
      <c r="AZ104" s="273"/>
      <c r="BA104" s="275"/>
      <c r="BB104" s="273"/>
      <c r="BC104" s="275"/>
      <c r="BD104" s="273"/>
      <c r="BE104" s="322">
        <f t="shared" si="2"/>
        <v>8120</v>
      </c>
      <c r="BF104" s="318" t="s">
        <v>938</v>
      </c>
      <c r="BG104" s="256"/>
      <c r="BH104" s="319"/>
      <c r="BI104" s="319"/>
      <c r="BJ104" s="320"/>
      <c r="BK104" s="319"/>
      <c r="BL104" s="321"/>
      <c r="BM104" s="321"/>
      <c r="BN104" s="256"/>
      <c r="BO104" s="319"/>
      <c r="BP104" s="319"/>
      <c r="BQ104" s="320"/>
      <c r="BR104" s="319"/>
      <c r="BS104" s="321"/>
      <c r="BT104" s="321"/>
    </row>
    <row r="105" spans="2:72" s="268" customFormat="1" ht="154.5" customHeight="1">
      <c r="B105" s="383"/>
      <c r="C105" s="386"/>
      <c r="D105" s="323" t="s">
        <v>810</v>
      </c>
      <c r="E105" s="269">
        <v>3.5000000000000001E-3</v>
      </c>
      <c r="F105" s="270" t="s">
        <v>700</v>
      </c>
      <c r="G105" s="310" t="s">
        <v>487</v>
      </c>
      <c r="H105" s="310" t="s">
        <v>614</v>
      </c>
      <c r="I105" s="310" t="s">
        <v>566</v>
      </c>
      <c r="J105" s="310" t="s">
        <v>567</v>
      </c>
      <c r="K105" s="311">
        <v>44238</v>
      </c>
      <c r="L105" s="312">
        <v>44531</v>
      </c>
      <c r="M105" s="307" t="s">
        <v>18</v>
      </c>
      <c r="N105" s="307" t="s">
        <v>1192</v>
      </c>
      <c r="O105" s="310" t="s">
        <v>1070</v>
      </c>
      <c r="P105" s="271" t="s">
        <v>230</v>
      </c>
      <c r="Q105" s="277">
        <v>0</v>
      </c>
      <c r="R105" s="273">
        <v>2021</v>
      </c>
      <c r="S105" s="277">
        <v>1</v>
      </c>
      <c r="T105" s="272"/>
      <c r="U105" s="272"/>
      <c r="V105" s="272"/>
      <c r="W105" s="272"/>
      <c r="X105" s="272"/>
      <c r="Y105" s="277">
        <v>1</v>
      </c>
      <c r="Z105" s="274"/>
      <c r="AA105" s="274"/>
      <c r="AB105" s="274"/>
      <c r="AC105" s="274"/>
      <c r="AD105" s="274"/>
      <c r="AE105" s="274"/>
      <c r="AF105" s="279" t="str">
        <f t="shared" si="3"/>
        <v/>
      </c>
      <c r="AG105" s="275"/>
      <c r="AH105" s="273" t="s">
        <v>240</v>
      </c>
      <c r="AI105" s="275"/>
      <c r="AJ105" s="273"/>
      <c r="AK105" s="275"/>
      <c r="AL105" s="273"/>
      <c r="AM105" s="275"/>
      <c r="AN105" s="273"/>
      <c r="AO105" s="275"/>
      <c r="AP105" s="273"/>
      <c r="AQ105" s="275"/>
      <c r="AR105" s="273"/>
      <c r="AS105" s="275"/>
      <c r="AT105" s="273"/>
      <c r="AU105" s="275"/>
      <c r="AV105" s="273"/>
      <c r="AW105" s="275"/>
      <c r="AX105" s="273"/>
      <c r="AY105" s="275"/>
      <c r="AZ105" s="273"/>
      <c r="BA105" s="275"/>
      <c r="BB105" s="273"/>
      <c r="BC105" s="275"/>
      <c r="BD105" s="273"/>
      <c r="BE105" s="322" t="str">
        <f t="shared" si="2"/>
        <v/>
      </c>
      <c r="BF105" s="318" t="s">
        <v>939</v>
      </c>
      <c r="BG105" s="256"/>
      <c r="BH105" s="319"/>
      <c r="BI105" s="319"/>
      <c r="BJ105" s="320"/>
      <c r="BK105" s="319"/>
      <c r="BL105" s="321"/>
      <c r="BM105" s="321"/>
      <c r="BN105" s="256"/>
      <c r="BO105" s="319"/>
      <c r="BP105" s="319"/>
      <c r="BQ105" s="320"/>
      <c r="BR105" s="319"/>
      <c r="BS105" s="321"/>
      <c r="BT105" s="321"/>
    </row>
    <row r="106" spans="2:72" s="268" customFormat="1" ht="198.8" customHeight="1">
      <c r="B106" s="383"/>
      <c r="C106" s="386"/>
      <c r="D106" s="323" t="s">
        <v>811</v>
      </c>
      <c r="E106" s="269">
        <v>3.5000000000000001E-3</v>
      </c>
      <c r="F106" s="270" t="s">
        <v>700</v>
      </c>
      <c r="G106" s="310" t="s">
        <v>568</v>
      </c>
      <c r="H106" s="310" t="s">
        <v>680</v>
      </c>
      <c r="I106" s="310" t="s">
        <v>569</v>
      </c>
      <c r="J106" s="310" t="s">
        <v>570</v>
      </c>
      <c r="K106" s="311">
        <v>44238</v>
      </c>
      <c r="L106" s="312">
        <v>46265</v>
      </c>
      <c r="M106" s="307" t="s">
        <v>18</v>
      </c>
      <c r="N106" s="307" t="s">
        <v>1193</v>
      </c>
      <c r="O106" s="309" t="s">
        <v>1072</v>
      </c>
      <c r="P106" s="271" t="s">
        <v>230</v>
      </c>
      <c r="Q106" s="277">
        <v>0</v>
      </c>
      <c r="R106" s="273">
        <v>2021</v>
      </c>
      <c r="S106" s="69">
        <v>0.17</v>
      </c>
      <c r="T106" s="69">
        <v>0.33</v>
      </c>
      <c r="U106" s="69">
        <v>0.5</v>
      </c>
      <c r="V106" s="69">
        <v>0.67</v>
      </c>
      <c r="W106" s="69">
        <v>0.83</v>
      </c>
      <c r="X106" s="69">
        <v>1</v>
      </c>
      <c r="Y106" s="69">
        <v>1</v>
      </c>
      <c r="Z106" s="343">
        <v>19859</v>
      </c>
      <c r="AA106" s="343">
        <v>25583.91</v>
      </c>
      <c r="AB106" s="343">
        <v>26622.75</v>
      </c>
      <c r="AC106" s="343">
        <v>27953.89</v>
      </c>
      <c r="AD106" s="343">
        <v>29351.59</v>
      </c>
      <c r="AE106" s="343">
        <v>30819.17</v>
      </c>
      <c r="AF106" s="279">
        <f t="shared" si="3"/>
        <v>160190.31</v>
      </c>
      <c r="AG106" s="344">
        <v>19859</v>
      </c>
      <c r="AH106" s="320" t="s">
        <v>239</v>
      </c>
      <c r="AI106" s="320"/>
      <c r="AJ106" s="345"/>
      <c r="AK106" s="344">
        <v>25583.91</v>
      </c>
      <c r="AL106" s="320" t="s">
        <v>239</v>
      </c>
      <c r="AM106" s="320"/>
      <c r="AN106" s="345"/>
      <c r="AO106" s="344">
        <v>26622.75</v>
      </c>
      <c r="AP106" s="320" t="s">
        <v>239</v>
      </c>
      <c r="AQ106" s="320"/>
      <c r="AR106" s="345"/>
      <c r="AS106" s="344">
        <v>27953.89</v>
      </c>
      <c r="AT106" s="320" t="s">
        <v>239</v>
      </c>
      <c r="AU106" s="320"/>
      <c r="AV106" s="345"/>
      <c r="AW106" s="344">
        <v>29351.59</v>
      </c>
      <c r="AX106" s="320" t="s">
        <v>239</v>
      </c>
      <c r="AY106" s="320"/>
      <c r="AZ106" s="345"/>
      <c r="BA106" s="344">
        <v>30819.17</v>
      </c>
      <c r="BB106" s="320" t="s">
        <v>239</v>
      </c>
      <c r="BC106" s="320"/>
      <c r="BD106" s="345"/>
      <c r="BE106" s="322">
        <f t="shared" si="2"/>
        <v>160190.31</v>
      </c>
      <c r="BF106" s="318" t="s">
        <v>940</v>
      </c>
      <c r="BG106" s="256"/>
      <c r="BH106" s="319"/>
      <c r="BI106" s="319"/>
      <c r="BJ106" s="320"/>
      <c r="BK106" s="319"/>
      <c r="BL106" s="321"/>
      <c r="BM106" s="321"/>
      <c r="BN106" s="256"/>
      <c r="BO106" s="319"/>
      <c r="BP106" s="319"/>
      <c r="BQ106" s="320"/>
      <c r="BR106" s="319"/>
      <c r="BS106" s="321"/>
      <c r="BT106" s="321"/>
    </row>
    <row r="107" spans="2:72" s="268" customFormat="1" ht="172.5" customHeight="1">
      <c r="B107" s="383"/>
      <c r="C107" s="386"/>
      <c r="D107" s="323" t="s">
        <v>812</v>
      </c>
      <c r="E107" s="269">
        <v>3.5000000000000001E-3</v>
      </c>
      <c r="F107" s="39" t="s">
        <v>707</v>
      </c>
      <c r="G107" s="310" t="s">
        <v>568</v>
      </c>
      <c r="H107" s="310" t="s">
        <v>680</v>
      </c>
      <c r="I107" s="310" t="s">
        <v>569</v>
      </c>
      <c r="J107" s="310" t="s">
        <v>570</v>
      </c>
      <c r="K107" s="311">
        <v>44238</v>
      </c>
      <c r="L107" s="312">
        <v>46265</v>
      </c>
      <c r="M107" s="307" t="s">
        <v>18</v>
      </c>
      <c r="N107" s="307" t="s">
        <v>1194</v>
      </c>
      <c r="O107" s="309" t="s">
        <v>1071</v>
      </c>
      <c r="P107" s="271" t="s">
        <v>230</v>
      </c>
      <c r="Q107" s="277">
        <v>0</v>
      </c>
      <c r="R107" s="273">
        <v>2021</v>
      </c>
      <c r="S107" s="69">
        <v>0.17</v>
      </c>
      <c r="T107" s="69">
        <v>0.33</v>
      </c>
      <c r="U107" s="69">
        <v>0.5</v>
      </c>
      <c r="V107" s="69">
        <v>0.67</v>
      </c>
      <c r="W107" s="69">
        <v>0.83</v>
      </c>
      <c r="X107" s="69">
        <v>1</v>
      </c>
      <c r="Y107" s="69">
        <v>1</v>
      </c>
      <c r="Z107" s="343">
        <v>19859</v>
      </c>
      <c r="AA107" s="343">
        <v>25583.91</v>
      </c>
      <c r="AB107" s="343">
        <v>26622.75</v>
      </c>
      <c r="AC107" s="343">
        <v>27953.89</v>
      </c>
      <c r="AD107" s="343">
        <v>29351.59</v>
      </c>
      <c r="AE107" s="343">
        <v>30819.17</v>
      </c>
      <c r="AF107" s="279">
        <f t="shared" si="3"/>
        <v>160190.31</v>
      </c>
      <c r="AG107" s="344">
        <v>19859</v>
      </c>
      <c r="AH107" s="320" t="s">
        <v>239</v>
      </c>
      <c r="AI107" s="320"/>
      <c r="AJ107" s="345"/>
      <c r="AK107" s="344">
        <v>25583.91</v>
      </c>
      <c r="AL107" s="320" t="s">
        <v>239</v>
      </c>
      <c r="AM107" s="320"/>
      <c r="AN107" s="345"/>
      <c r="AO107" s="344">
        <v>26622.75</v>
      </c>
      <c r="AP107" s="320" t="s">
        <v>239</v>
      </c>
      <c r="AQ107" s="320"/>
      <c r="AR107" s="345"/>
      <c r="AS107" s="344">
        <v>27953.89</v>
      </c>
      <c r="AT107" s="320" t="s">
        <v>239</v>
      </c>
      <c r="AU107" s="320"/>
      <c r="AV107" s="345"/>
      <c r="AW107" s="344">
        <v>29351.59</v>
      </c>
      <c r="AX107" s="320" t="s">
        <v>239</v>
      </c>
      <c r="AY107" s="320"/>
      <c r="AZ107" s="345"/>
      <c r="BA107" s="344">
        <v>30819.17</v>
      </c>
      <c r="BB107" s="320" t="s">
        <v>239</v>
      </c>
      <c r="BC107" s="320"/>
      <c r="BD107" s="345"/>
      <c r="BE107" s="322">
        <f t="shared" si="2"/>
        <v>160190.31</v>
      </c>
      <c r="BF107" s="318" t="s">
        <v>941</v>
      </c>
      <c r="BG107" s="256"/>
      <c r="BH107" s="319"/>
      <c r="BI107" s="319"/>
      <c r="BJ107" s="320"/>
      <c r="BK107" s="319"/>
      <c r="BL107" s="321"/>
      <c r="BM107" s="321"/>
      <c r="BN107" s="256"/>
      <c r="BO107" s="319"/>
      <c r="BP107" s="319"/>
      <c r="BQ107" s="320"/>
      <c r="BR107" s="319"/>
      <c r="BS107" s="321"/>
      <c r="BT107" s="321"/>
    </row>
    <row r="108" spans="2:72" s="268" customFormat="1" ht="180" customHeight="1">
      <c r="B108" s="383"/>
      <c r="C108" s="386"/>
      <c r="D108" s="323" t="s">
        <v>1026</v>
      </c>
      <c r="E108" s="269">
        <v>3.5000000000000001E-3</v>
      </c>
      <c r="F108" s="270" t="s">
        <v>700</v>
      </c>
      <c r="G108" s="310" t="s">
        <v>571</v>
      </c>
      <c r="H108" s="310" t="s">
        <v>572</v>
      </c>
      <c r="I108" s="310" t="s">
        <v>1027</v>
      </c>
      <c r="J108" s="310" t="s">
        <v>1028</v>
      </c>
      <c r="K108" s="355">
        <v>44238</v>
      </c>
      <c r="L108" s="314">
        <v>46387</v>
      </c>
      <c r="M108" s="307" t="s">
        <v>18</v>
      </c>
      <c r="N108" s="307" t="s">
        <v>1029</v>
      </c>
      <c r="O108" s="310" t="s">
        <v>1030</v>
      </c>
      <c r="P108" s="271" t="s">
        <v>230</v>
      </c>
      <c r="Q108" s="277">
        <v>0</v>
      </c>
      <c r="R108" s="273">
        <v>2021</v>
      </c>
      <c r="S108" s="277">
        <v>0.35</v>
      </c>
      <c r="T108" s="277">
        <v>0.5</v>
      </c>
      <c r="U108" s="277">
        <v>0.5</v>
      </c>
      <c r="V108" s="277">
        <v>0.5</v>
      </c>
      <c r="W108" s="277">
        <v>0.75</v>
      </c>
      <c r="X108" s="277">
        <v>1</v>
      </c>
      <c r="Y108" s="277">
        <v>1</v>
      </c>
      <c r="Z108" s="336">
        <v>50</v>
      </c>
      <c r="AA108" s="357"/>
      <c r="AB108" s="357"/>
      <c r="AC108" s="357"/>
      <c r="AD108" s="357"/>
      <c r="AE108" s="357"/>
      <c r="AF108" s="279">
        <f t="shared" si="3"/>
        <v>50</v>
      </c>
      <c r="AG108" s="337">
        <v>50</v>
      </c>
      <c r="AH108" s="285" t="s">
        <v>239</v>
      </c>
      <c r="AI108" s="275"/>
      <c r="AJ108" s="273"/>
      <c r="AK108" s="320"/>
      <c r="AL108" s="345" t="s">
        <v>241</v>
      </c>
      <c r="AM108" s="320"/>
      <c r="AN108" s="345"/>
      <c r="AO108" s="320"/>
      <c r="AP108" s="345" t="s">
        <v>241</v>
      </c>
      <c r="AQ108" s="320"/>
      <c r="AR108" s="345"/>
      <c r="AS108" s="320"/>
      <c r="AT108" s="345" t="s">
        <v>241</v>
      </c>
      <c r="AU108" s="320"/>
      <c r="AV108" s="345"/>
      <c r="AW108" s="320"/>
      <c r="AX108" s="345" t="s">
        <v>241</v>
      </c>
      <c r="AY108" s="320"/>
      <c r="AZ108" s="345"/>
      <c r="BA108" s="320"/>
      <c r="BB108" s="345" t="s">
        <v>241</v>
      </c>
      <c r="BC108" s="320"/>
      <c r="BD108" s="345"/>
      <c r="BE108" s="322">
        <f t="shared" si="2"/>
        <v>50</v>
      </c>
      <c r="BF108" s="318" t="s">
        <v>942</v>
      </c>
      <c r="BG108" s="256"/>
      <c r="BH108" s="319"/>
      <c r="BI108" s="319"/>
      <c r="BJ108" s="320"/>
      <c r="BK108" s="319"/>
      <c r="BL108" s="321"/>
      <c r="BM108" s="321"/>
      <c r="BN108" s="256"/>
      <c r="BO108" s="319"/>
      <c r="BP108" s="319"/>
      <c r="BQ108" s="320"/>
      <c r="BR108" s="319"/>
      <c r="BS108" s="321"/>
      <c r="BT108" s="321"/>
    </row>
    <row r="109" spans="2:72" s="268" customFormat="1" ht="162.80000000000001" customHeight="1">
      <c r="B109" s="383"/>
      <c r="C109" s="386"/>
      <c r="D109" s="323" t="s">
        <v>813</v>
      </c>
      <c r="E109" s="269">
        <v>3.5000000000000001E-3</v>
      </c>
      <c r="F109" s="270" t="s">
        <v>700</v>
      </c>
      <c r="G109" s="309" t="s">
        <v>681</v>
      </c>
      <c r="H109" s="310" t="s">
        <v>708</v>
      </c>
      <c r="I109" s="310" t="s">
        <v>682</v>
      </c>
      <c r="J109" s="310" t="s">
        <v>683</v>
      </c>
      <c r="K109" s="311">
        <v>44238</v>
      </c>
      <c r="L109" s="312">
        <v>46387</v>
      </c>
      <c r="M109" s="307" t="s">
        <v>18</v>
      </c>
      <c r="N109" s="307" t="s">
        <v>1195</v>
      </c>
      <c r="O109" s="309" t="s">
        <v>1073</v>
      </c>
      <c r="P109" s="271" t="s">
        <v>230</v>
      </c>
      <c r="Q109" s="277">
        <v>0</v>
      </c>
      <c r="R109" s="273">
        <v>2021</v>
      </c>
      <c r="S109" s="69">
        <v>0.35</v>
      </c>
      <c r="T109" s="69">
        <v>0.5</v>
      </c>
      <c r="U109" s="69">
        <v>0.6</v>
      </c>
      <c r="V109" s="69">
        <v>0.7</v>
      </c>
      <c r="W109" s="69">
        <v>0.8</v>
      </c>
      <c r="X109" s="69">
        <v>1</v>
      </c>
      <c r="Y109" s="69">
        <v>1</v>
      </c>
      <c r="Z109" s="279">
        <v>200</v>
      </c>
      <c r="AA109" s="279">
        <v>500</v>
      </c>
      <c r="AB109" s="279">
        <v>500</v>
      </c>
      <c r="AC109" s="279">
        <v>500</v>
      </c>
      <c r="AD109" s="279">
        <v>500</v>
      </c>
      <c r="AE109" s="279">
        <v>500</v>
      </c>
      <c r="AF109" s="279">
        <f t="shared" si="3"/>
        <v>2700</v>
      </c>
      <c r="AG109" s="278">
        <v>200</v>
      </c>
      <c r="AH109" s="273" t="s">
        <v>241</v>
      </c>
      <c r="AI109" s="275"/>
      <c r="AJ109" s="273"/>
      <c r="AK109" s="278">
        <v>200</v>
      </c>
      <c r="AL109" s="273" t="s">
        <v>241</v>
      </c>
      <c r="AM109" s="278">
        <v>300</v>
      </c>
      <c r="AN109" s="273" t="s">
        <v>244</v>
      </c>
      <c r="AO109" s="278">
        <v>200</v>
      </c>
      <c r="AP109" s="273" t="s">
        <v>241</v>
      </c>
      <c r="AQ109" s="278">
        <v>300</v>
      </c>
      <c r="AR109" s="273" t="s">
        <v>244</v>
      </c>
      <c r="AS109" s="278">
        <v>200</v>
      </c>
      <c r="AT109" s="273" t="s">
        <v>241</v>
      </c>
      <c r="AU109" s="278">
        <v>300</v>
      </c>
      <c r="AV109" s="273" t="s">
        <v>244</v>
      </c>
      <c r="AW109" s="278">
        <v>200</v>
      </c>
      <c r="AX109" s="273" t="s">
        <v>241</v>
      </c>
      <c r="AY109" s="278">
        <v>300</v>
      </c>
      <c r="AZ109" s="273" t="s">
        <v>244</v>
      </c>
      <c r="BA109" s="278">
        <v>200</v>
      </c>
      <c r="BB109" s="273" t="s">
        <v>241</v>
      </c>
      <c r="BC109" s="278">
        <v>300</v>
      </c>
      <c r="BD109" s="273" t="s">
        <v>244</v>
      </c>
      <c r="BE109" s="322">
        <f t="shared" si="2"/>
        <v>2700</v>
      </c>
      <c r="BF109" s="318" t="s">
        <v>943</v>
      </c>
      <c r="BG109" s="256"/>
      <c r="BH109" s="319"/>
      <c r="BI109" s="319"/>
      <c r="BJ109" s="320"/>
      <c r="BK109" s="319"/>
      <c r="BL109" s="321"/>
      <c r="BM109" s="321"/>
      <c r="BN109" s="256"/>
      <c r="BO109" s="319"/>
      <c r="BP109" s="319"/>
      <c r="BQ109" s="320"/>
      <c r="BR109" s="319"/>
      <c r="BS109" s="321"/>
      <c r="BT109" s="321"/>
    </row>
    <row r="110" spans="2:72" s="268" customFormat="1" ht="202.55" customHeight="1">
      <c r="B110" s="383"/>
      <c r="C110" s="386"/>
      <c r="D110" s="323" t="s">
        <v>814</v>
      </c>
      <c r="E110" s="269">
        <v>3.5000000000000001E-3</v>
      </c>
      <c r="F110" s="270" t="s">
        <v>700</v>
      </c>
      <c r="G110" s="309" t="s">
        <v>435</v>
      </c>
      <c r="H110" s="309" t="s">
        <v>557</v>
      </c>
      <c r="I110" s="310" t="s">
        <v>612</v>
      </c>
      <c r="J110" s="310" t="s">
        <v>559</v>
      </c>
      <c r="K110" s="311">
        <v>44238</v>
      </c>
      <c r="L110" s="311">
        <v>44926</v>
      </c>
      <c r="M110" s="307" t="s">
        <v>18</v>
      </c>
      <c r="N110" s="307" t="s">
        <v>684</v>
      </c>
      <c r="O110" s="309" t="s">
        <v>1074</v>
      </c>
      <c r="P110" s="271" t="s">
        <v>230</v>
      </c>
      <c r="Q110" s="277">
        <v>0</v>
      </c>
      <c r="R110" s="273">
        <v>2021</v>
      </c>
      <c r="S110" s="69">
        <v>0.3</v>
      </c>
      <c r="T110" s="69">
        <v>1</v>
      </c>
      <c r="U110" s="277"/>
      <c r="V110" s="277"/>
      <c r="W110" s="277"/>
      <c r="X110" s="277"/>
      <c r="Y110" s="277">
        <v>1</v>
      </c>
      <c r="Z110" s="279">
        <v>222</v>
      </c>
      <c r="AA110" s="357"/>
      <c r="AB110" s="274"/>
      <c r="AC110" s="274"/>
      <c r="AD110" s="274"/>
      <c r="AE110" s="274"/>
      <c r="AF110" s="279">
        <f t="shared" si="3"/>
        <v>222</v>
      </c>
      <c r="AG110" s="278">
        <v>222</v>
      </c>
      <c r="AH110" s="273" t="s">
        <v>241</v>
      </c>
      <c r="AI110" s="275"/>
      <c r="AJ110" s="273"/>
      <c r="AK110" s="320"/>
      <c r="AL110" s="345" t="s">
        <v>241</v>
      </c>
      <c r="AM110" s="275"/>
      <c r="AN110" s="273"/>
      <c r="AO110" s="275"/>
      <c r="AP110" s="273"/>
      <c r="AQ110" s="275"/>
      <c r="AR110" s="273"/>
      <c r="AS110" s="275"/>
      <c r="AT110" s="273"/>
      <c r="AU110" s="275"/>
      <c r="AV110" s="273"/>
      <c r="AW110" s="275"/>
      <c r="AX110" s="273"/>
      <c r="AY110" s="275"/>
      <c r="AZ110" s="273"/>
      <c r="BA110" s="275"/>
      <c r="BB110" s="273"/>
      <c r="BC110" s="275"/>
      <c r="BD110" s="273"/>
      <c r="BE110" s="322">
        <f t="shared" si="2"/>
        <v>222</v>
      </c>
      <c r="BF110" s="318" t="s">
        <v>944</v>
      </c>
      <c r="BG110" s="256"/>
      <c r="BH110" s="319"/>
      <c r="BI110" s="319"/>
      <c r="BJ110" s="320"/>
      <c r="BK110" s="319"/>
      <c r="BL110" s="321"/>
      <c r="BM110" s="321"/>
      <c r="BN110" s="256"/>
      <c r="BO110" s="319"/>
      <c r="BP110" s="319"/>
      <c r="BQ110" s="320"/>
      <c r="BR110" s="319"/>
      <c r="BS110" s="321"/>
      <c r="BT110" s="321"/>
    </row>
    <row r="111" spans="2:72" s="268" customFormat="1" ht="225.7" customHeight="1">
      <c r="B111" s="383"/>
      <c r="C111" s="386"/>
      <c r="D111" s="323" t="s">
        <v>1031</v>
      </c>
      <c r="E111" s="269">
        <v>3.5000000000000001E-3</v>
      </c>
      <c r="F111" s="270" t="s">
        <v>700</v>
      </c>
      <c r="G111" s="310" t="s">
        <v>571</v>
      </c>
      <c r="H111" s="310" t="s">
        <v>572</v>
      </c>
      <c r="I111" s="310" t="s">
        <v>1027</v>
      </c>
      <c r="J111" s="310" t="s">
        <v>1028</v>
      </c>
      <c r="K111" s="311">
        <v>44238</v>
      </c>
      <c r="L111" s="312">
        <v>46387</v>
      </c>
      <c r="M111" s="307" t="s">
        <v>18</v>
      </c>
      <c r="N111" s="307" t="s">
        <v>1196</v>
      </c>
      <c r="O111" s="309" t="s">
        <v>1032</v>
      </c>
      <c r="P111" s="271" t="s">
        <v>230</v>
      </c>
      <c r="Q111" s="277">
        <v>0</v>
      </c>
      <c r="R111" s="273">
        <v>2021</v>
      </c>
      <c r="S111" s="277">
        <v>0.3</v>
      </c>
      <c r="T111" s="277">
        <v>0.44</v>
      </c>
      <c r="U111" s="277">
        <v>0.57999999999999996</v>
      </c>
      <c r="V111" s="277">
        <v>0.72</v>
      </c>
      <c r="W111" s="277">
        <v>0.86</v>
      </c>
      <c r="X111" s="277">
        <v>1</v>
      </c>
      <c r="Y111" s="277">
        <v>1</v>
      </c>
      <c r="Z111" s="300">
        <v>500</v>
      </c>
      <c r="AA111" s="300">
        <v>4250</v>
      </c>
      <c r="AB111" s="300">
        <v>4250</v>
      </c>
      <c r="AC111" s="300">
        <v>4250</v>
      </c>
      <c r="AD111" s="300">
        <v>4250</v>
      </c>
      <c r="AE111" s="300">
        <v>4250</v>
      </c>
      <c r="AF111" s="333">
        <f t="shared" si="3"/>
        <v>21750</v>
      </c>
      <c r="AG111" s="278">
        <v>500</v>
      </c>
      <c r="AH111" s="273" t="s">
        <v>239</v>
      </c>
      <c r="AI111" s="275"/>
      <c r="AJ111" s="273"/>
      <c r="AK111" s="278">
        <v>4250</v>
      </c>
      <c r="AL111" s="273" t="s">
        <v>239</v>
      </c>
      <c r="AM111" s="275"/>
      <c r="AN111" s="273"/>
      <c r="AO111" s="278">
        <v>4250</v>
      </c>
      <c r="AP111" s="273" t="s">
        <v>239</v>
      </c>
      <c r="AQ111" s="275"/>
      <c r="AR111" s="273"/>
      <c r="AS111" s="278">
        <v>4250</v>
      </c>
      <c r="AT111" s="273" t="s">
        <v>239</v>
      </c>
      <c r="AU111" s="275"/>
      <c r="AV111" s="273"/>
      <c r="AW111" s="278">
        <v>4250</v>
      </c>
      <c r="AX111" s="273" t="s">
        <v>239</v>
      </c>
      <c r="AY111" s="275"/>
      <c r="AZ111" s="273"/>
      <c r="BA111" s="278">
        <v>4250</v>
      </c>
      <c r="BB111" s="273" t="s">
        <v>239</v>
      </c>
      <c r="BC111" s="275"/>
      <c r="BD111" s="273"/>
      <c r="BE111" s="322">
        <f t="shared" si="2"/>
        <v>21750</v>
      </c>
      <c r="BF111" s="318" t="s">
        <v>945</v>
      </c>
      <c r="BG111" s="256"/>
      <c r="BH111" s="319"/>
      <c r="BI111" s="319"/>
      <c r="BJ111" s="320"/>
      <c r="BK111" s="319"/>
      <c r="BL111" s="321"/>
      <c r="BM111" s="321"/>
      <c r="BN111" s="256"/>
      <c r="BO111" s="319"/>
      <c r="BP111" s="319"/>
      <c r="BQ111" s="320"/>
      <c r="BR111" s="319"/>
      <c r="BS111" s="321"/>
      <c r="BT111" s="321"/>
    </row>
    <row r="112" spans="2:72" s="268" customFormat="1" ht="225.7" customHeight="1">
      <c r="B112" s="383"/>
      <c r="C112" s="386"/>
      <c r="D112" s="323" t="s">
        <v>1033</v>
      </c>
      <c r="E112" s="269">
        <v>3.5000000000000001E-3</v>
      </c>
      <c r="F112" s="270" t="s">
        <v>700</v>
      </c>
      <c r="G112" s="310" t="s">
        <v>571</v>
      </c>
      <c r="H112" s="310" t="s">
        <v>572</v>
      </c>
      <c r="I112" s="310" t="s">
        <v>1027</v>
      </c>
      <c r="J112" s="310" t="s">
        <v>1028</v>
      </c>
      <c r="K112" s="311">
        <v>44238</v>
      </c>
      <c r="L112" s="311">
        <v>45657</v>
      </c>
      <c r="M112" s="307" t="s">
        <v>18</v>
      </c>
      <c r="N112" s="307" t="s">
        <v>1034</v>
      </c>
      <c r="O112" s="309" t="s">
        <v>1041</v>
      </c>
      <c r="P112" s="271" t="s">
        <v>230</v>
      </c>
      <c r="Q112" s="277">
        <v>0</v>
      </c>
      <c r="R112" s="273">
        <v>2021</v>
      </c>
      <c r="S112" s="277">
        <v>0.55000000000000004</v>
      </c>
      <c r="T112" s="277">
        <v>0.70000000000000007</v>
      </c>
      <c r="U112" s="277">
        <v>0.85000000000000009</v>
      </c>
      <c r="V112" s="277">
        <v>1</v>
      </c>
      <c r="W112" s="277"/>
      <c r="X112" s="277"/>
      <c r="Y112" s="277">
        <v>1</v>
      </c>
      <c r="Z112" s="300">
        <v>50</v>
      </c>
      <c r="AA112" s="300">
        <v>51.5</v>
      </c>
      <c r="AB112" s="300">
        <v>53.045000000000002</v>
      </c>
      <c r="AC112" s="300">
        <v>54.63635</v>
      </c>
      <c r="AD112" s="300"/>
      <c r="AE112" s="300"/>
      <c r="AF112" s="333">
        <f t="shared" si="3"/>
        <v>209.18135000000001</v>
      </c>
      <c r="AG112" s="278">
        <v>50</v>
      </c>
      <c r="AH112" s="273" t="s">
        <v>241</v>
      </c>
      <c r="AI112" s="275"/>
      <c r="AJ112" s="273"/>
      <c r="AK112" s="278">
        <v>51.5</v>
      </c>
      <c r="AL112" s="273" t="s">
        <v>241</v>
      </c>
      <c r="AM112" s="275"/>
      <c r="AN112" s="273"/>
      <c r="AO112" s="278">
        <v>53.045000000000002</v>
      </c>
      <c r="AP112" s="273" t="s">
        <v>241</v>
      </c>
      <c r="AQ112" s="275"/>
      <c r="AR112" s="273"/>
      <c r="AS112" s="278">
        <v>54.63635</v>
      </c>
      <c r="AT112" s="273" t="s">
        <v>241</v>
      </c>
      <c r="AU112" s="275"/>
      <c r="AV112" s="273"/>
      <c r="AW112" s="278"/>
      <c r="AX112" s="273"/>
      <c r="AY112" s="275"/>
      <c r="AZ112" s="273"/>
      <c r="BA112" s="278"/>
      <c r="BB112" s="273"/>
      <c r="BC112" s="275"/>
      <c r="BD112" s="273"/>
      <c r="BE112" s="322">
        <f t="shared" si="2"/>
        <v>209.18135000000001</v>
      </c>
      <c r="BF112" s="318" t="s">
        <v>946</v>
      </c>
      <c r="BG112" s="256"/>
      <c r="BH112" s="319"/>
      <c r="BI112" s="319"/>
      <c r="BJ112" s="320"/>
      <c r="BK112" s="319"/>
      <c r="BL112" s="321"/>
      <c r="BM112" s="321"/>
      <c r="BN112" s="256"/>
      <c r="BO112" s="319"/>
      <c r="BP112" s="319"/>
      <c r="BQ112" s="320"/>
      <c r="BR112" s="319"/>
      <c r="BS112" s="321"/>
      <c r="BT112" s="321"/>
    </row>
    <row r="113" spans="1:72" s="268" customFormat="1" ht="177.05" customHeight="1">
      <c r="B113" s="383"/>
      <c r="C113" s="386"/>
      <c r="D113" s="323" t="s">
        <v>1040</v>
      </c>
      <c r="E113" s="269">
        <v>3.5000000000000001E-3</v>
      </c>
      <c r="F113" s="270" t="s">
        <v>700</v>
      </c>
      <c r="G113" s="310" t="s">
        <v>573</v>
      </c>
      <c r="H113" s="310" t="s">
        <v>574</v>
      </c>
      <c r="I113" s="310" t="s">
        <v>575</v>
      </c>
      <c r="J113" s="310" t="s">
        <v>576</v>
      </c>
      <c r="K113" s="311">
        <v>44238</v>
      </c>
      <c r="L113" s="312">
        <v>45291</v>
      </c>
      <c r="M113" s="297" t="s">
        <v>18</v>
      </c>
      <c r="N113" s="307" t="s">
        <v>1197</v>
      </c>
      <c r="O113" s="310" t="s">
        <v>1075</v>
      </c>
      <c r="P113" s="271" t="s">
        <v>230</v>
      </c>
      <c r="Q113" s="277">
        <v>0</v>
      </c>
      <c r="R113" s="273">
        <v>2021</v>
      </c>
      <c r="S113" s="277">
        <v>0.193</v>
      </c>
      <c r="T113" s="277">
        <v>0.59599999999999997</v>
      </c>
      <c r="U113" s="277">
        <v>1</v>
      </c>
      <c r="V113" s="277"/>
      <c r="W113" s="277"/>
      <c r="X113" s="277"/>
      <c r="Y113" s="277">
        <v>1</v>
      </c>
      <c r="Z113" s="279">
        <v>50</v>
      </c>
      <c r="AA113" s="279">
        <v>60</v>
      </c>
      <c r="AB113" s="279">
        <v>80</v>
      </c>
      <c r="AC113" s="274"/>
      <c r="AD113" s="274"/>
      <c r="AE113" s="274"/>
      <c r="AF113" s="279">
        <f t="shared" si="3"/>
        <v>190</v>
      </c>
      <c r="AG113" s="278">
        <v>50</v>
      </c>
      <c r="AH113" s="273" t="s">
        <v>240</v>
      </c>
      <c r="AI113" s="275"/>
      <c r="AJ113" s="273"/>
      <c r="AK113" s="278">
        <v>60</v>
      </c>
      <c r="AL113" s="273" t="s">
        <v>240</v>
      </c>
      <c r="AM113" s="275"/>
      <c r="AN113" s="273"/>
      <c r="AO113" s="278">
        <v>80</v>
      </c>
      <c r="AP113" s="273" t="s">
        <v>240</v>
      </c>
      <c r="AQ113" s="275"/>
      <c r="AR113" s="273"/>
      <c r="AS113" s="275"/>
      <c r="AT113" s="273"/>
      <c r="AU113" s="275"/>
      <c r="AV113" s="273"/>
      <c r="AW113" s="275"/>
      <c r="AX113" s="273"/>
      <c r="AY113" s="275"/>
      <c r="AZ113" s="273"/>
      <c r="BA113" s="275"/>
      <c r="BB113" s="273"/>
      <c r="BC113" s="275"/>
      <c r="BD113" s="273"/>
      <c r="BE113" s="322">
        <f t="shared" si="2"/>
        <v>190</v>
      </c>
      <c r="BF113" s="318" t="s">
        <v>947</v>
      </c>
      <c r="BG113" s="256"/>
      <c r="BH113" s="319"/>
      <c r="BI113" s="319"/>
      <c r="BJ113" s="320"/>
      <c r="BK113" s="319"/>
      <c r="BL113" s="321"/>
      <c r="BM113" s="321"/>
      <c r="BN113" s="256"/>
      <c r="BO113" s="319"/>
      <c r="BP113" s="319"/>
      <c r="BQ113" s="320"/>
      <c r="BR113" s="319"/>
      <c r="BS113" s="321"/>
      <c r="BT113" s="321"/>
    </row>
    <row r="114" spans="1:72" s="268" customFormat="1" ht="203.35" customHeight="1">
      <c r="B114" s="383"/>
      <c r="C114" s="386"/>
      <c r="D114" s="323" t="s">
        <v>1042</v>
      </c>
      <c r="E114" s="269">
        <v>3.5999999999999999E-3</v>
      </c>
      <c r="F114" s="270" t="s">
        <v>700</v>
      </c>
      <c r="G114" s="310" t="s">
        <v>435</v>
      </c>
      <c r="H114" s="310" t="s">
        <v>557</v>
      </c>
      <c r="I114" s="310" t="s">
        <v>612</v>
      </c>
      <c r="J114" s="310" t="s">
        <v>559</v>
      </c>
      <c r="K114" s="311">
        <v>44238</v>
      </c>
      <c r="L114" s="312">
        <v>46387</v>
      </c>
      <c r="M114" s="297" t="s">
        <v>18</v>
      </c>
      <c r="N114" s="307" t="s">
        <v>1043</v>
      </c>
      <c r="O114" s="309" t="s">
        <v>1076</v>
      </c>
      <c r="P114" s="271" t="s">
        <v>230</v>
      </c>
      <c r="Q114" s="277">
        <v>0</v>
      </c>
      <c r="R114" s="273">
        <v>2021</v>
      </c>
      <c r="S114" s="286">
        <v>0.5</v>
      </c>
      <c r="T114" s="286">
        <v>0.6</v>
      </c>
      <c r="U114" s="286">
        <v>0.7</v>
      </c>
      <c r="V114" s="286">
        <v>0.8</v>
      </c>
      <c r="W114" s="286">
        <v>0.9</v>
      </c>
      <c r="X114" s="286">
        <v>1</v>
      </c>
      <c r="Y114" s="277">
        <v>1</v>
      </c>
      <c r="Z114" s="338">
        <v>940</v>
      </c>
      <c r="AA114" s="338">
        <v>940</v>
      </c>
      <c r="AB114" s="338">
        <v>940</v>
      </c>
      <c r="AC114" s="338">
        <v>940</v>
      </c>
      <c r="AD114" s="338">
        <v>940</v>
      </c>
      <c r="AE114" s="338">
        <v>940</v>
      </c>
      <c r="AF114" s="279">
        <f t="shared" si="3"/>
        <v>5640</v>
      </c>
      <c r="AG114" s="344">
        <v>940</v>
      </c>
      <c r="AH114" s="345" t="s">
        <v>241</v>
      </c>
      <c r="AI114" s="320"/>
      <c r="AJ114" s="345"/>
      <c r="AK114" s="344">
        <v>300</v>
      </c>
      <c r="AL114" s="345" t="s">
        <v>241</v>
      </c>
      <c r="AM114" s="344">
        <v>640</v>
      </c>
      <c r="AN114" s="345" t="s">
        <v>244</v>
      </c>
      <c r="AO114" s="344">
        <v>300</v>
      </c>
      <c r="AP114" s="345" t="s">
        <v>241</v>
      </c>
      <c r="AQ114" s="344">
        <v>640</v>
      </c>
      <c r="AR114" s="345" t="s">
        <v>244</v>
      </c>
      <c r="AS114" s="344">
        <v>300</v>
      </c>
      <c r="AT114" s="345" t="s">
        <v>241</v>
      </c>
      <c r="AU114" s="344">
        <v>640</v>
      </c>
      <c r="AV114" s="345" t="s">
        <v>244</v>
      </c>
      <c r="AW114" s="344">
        <v>300</v>
      </c>
      <c r="AX114" s="345" t="s">
        <v>241</v>
      </c>
      <c r="AY114" s="344">
        <v>640</v>
      </c>
      <c r="AZ114" s="345" t="s">
        <v>244</v>
      </c>
      <c r="BA114" s="344">
        <v>300</v>
      </c>
      <c r="BB114" s="345" t="s">
        <v>241</v>
      </c>
      <c r="BC114" s="344">
        <v>640</v>
      </c>
      <c r="BD114" s="345" t="s">
        <v>244</v>
      </c>
      <c r="BE114" s="349">
        <f t="shared" si="2"/>
        <v>5640</v>
      </c>
      <c r="BF114" s="318" t="s">
        <v>948</v>
      </c>
      <c r="BG114" s="256"/>
      <c r="BH114" s="319"/>
      <c r="BI114" s="319"/>
      <c r="BJ114" s="320"/>
      <c r="BK114" s="319"/>
      <c r="BL114" s="321"/>
      <c r="BM114" s="321"/>
      <c r="BN114" s="256"/>
      <c r="BO114" s="319"/>
      <c r="BP114" s="319"/>
      <c r="BQ114" s="320"/>
      <c r="BR114" s="319"/>
      <c r="BS114" s="321"/>
      <c r="BT114" s="321"/>
    </row>
    <row r="115" spans="1:72" s="268" customFormat="1" ht="159.05000000000001" customHeight="1">
      <c r="B115" s="383"/>
      <c r="C115" s="386"/>
      <c r="D115" s="346" t="s">
        <v>1039</v>
      </c>
      <c r="E115" s="269">
        <v>3.5999999999999999E-3</v>
      </c>
      <c r="F115" s="270" t="s">
        <v>700</v>
      </c>
      <c r="G115" s="297" t="s">
        <v>577</v>
      </c>
      <c r="H115" s="297" t="s">
        <v>578</v>
      </c>
      <c r="I115" s="297" t="s">
        <v>579</v>
      </c>
      <c r="J115" s="297" t="s">
        <v>580</v>
      </c>
      <c r="K115" s="311">
        <v>44238</v>
      </c>
      <c r="L115" s="312">
        <v>46387</v>
      </c>
      <c r="M115" s="297" t="s">
        <v>18</v>
      </c>
      <c r="N115" s="307" t="s">
        <v>1198</v>
      </c>
      <c r="O115" s="310" t="s">
        <v>1077</v>
      </c>
      <c r="P115" s="271" t="s">
        <v>230</v>
      </c>
      <c r="Q115" s="277">
        <v>0</v>
      </c>
      <c r="R115" s="273">
        <v>2021</v>
      </c>
      <c r="S115" s="277">
        <v>0.4</v>
      </c>
      <c r="T115" s="277">
        <v>0.8</v>
      </c>
      <c r="U115" s="277">
        <v>0.8</v>
      </c>
      <c r="V115" s="277">
        <v>0.8</v>
      </c>
      <c r="W115" s="277">
        <v>0.8</v>
      </c>
      <c r="X115" s="277">
        <v>1</v>
      </c>
      <c r="Y115" s="277">
        <v>1</v>
      </c>
      <c r="Z115" s="343">
        <v>300</v>
      </c>
      <c r="AA115" s="343">
        <v>300</v>
      </c>
      <c r="AB115" s="348"/>
      <c r="AC115" s="348"/>
      <c r="AD115" s="348"/>
      <c r="AE115" s="348"/>
      <c r="AF115" s="279">
        <f t="shared" si="3"/>
        <v>600</v>
      </c>
      <c r="AG115" s="344">
        <v>300</v>
      </c>
      <c r="AH115" s="345" t="s">
        <v>239</v>
      </c>
      <c r="AI115" s="320"/>
      <c r="AJ115" s="345"/>
      <c r="AK115" s="344">
        <v>300</v>
      </c>
      <c r="AL115" s="345" t="s">
        <v>239</v>
      </c>
      <c r="AM115" s="320"/>
      <c r="AN115" s="345"/>
      <c r="AO115" s="320"/>
      <c r="AP115" s="345" t="s">
        <v>241</v>
      </c>
      <c r="AQ115" s="320"/>
      <c r="AR115" s="345"/>
      <c r="AS115" s="320"/>
      <c r="AT115" s="345" t="s">
        <v>241</v>
      </c>
      <c r="AU115" s="320"/>
      <c r="AV115" s="345"/>
      <c r="AW115" s="320"/>
      <c r="AX115" s="345" t="s">
        <v>241</v>
      </c>
      <c r="AY115" s="320"/>
      <c r="AZ115" s="345"/>
      <c r="BA115" s="320"/>
      <c r="BB115" s="345" t="s">
        <v>241</v>
      </c>
      <c r="BC115" s="320"/>
      <c r="BD115" s="345"/>
      <c r="BE115" s="322">
        <f t="shared" si="2"/>
        <v>600</v>
      </c>
      <c r="BF115" s="318" t="s">
        <v>949</v>
      </c>
      <c r="BG115" s="256"/>
      <c r="BH115" s="319"/>
      <c r="BI115" s="319"/>
      <c r="BJ115" s="320"/>
      <c r="BK115" s="319"/>
      <c r="BL115" s="321"/>
      <c r="BM115" s="321"/>
      <c r="BN115" s="256"/>
      <c r="BO115" s="319"/>
      <c r="BP115" s="319"/>
      <c r="BQ115" s="320"/>
      <c r="BR115" s="319"/>
      <c r="BS115" s="321"/>
      <c r="BT115" s="321"/>
    </row>
    <row r="116" spans="1:72" s="268" customFormat="1" ht="78.75" customHeight="1">
      <c r="B116" s="383"/>
      <c r="C116" s="386"/>
      <c r="D116" s="323" t="s">
        <v>1038</v>
      </c>
      <c r="E116" s="269">
        <v>3.5999999999999999E-3</v>
      </c>
      <c r="F116" s="270" t="s">
        <v>700</v>
      </c>
      <c r="G116" s="297" t="s">
        <v>577</v>
      </c>
      <c r="H116" s="297" t="s">
        <v>578</v>
      </c>
      <c r="I116" s="297" t="s">
        <v>579</v>
      </c>
      <c r="J116" s="297" t="s">
        <v>580</v>
      </c>
      <c r="K116" s="355">
        <v>44238</v>
      </c>
      <c r="L116" s="314">
        <v>44926</v>
      </c>
      <c r="M116" s="297" t="s">
        <v>18</v>
      </c>
      <c r="N116" s="297" t="s">
        <v>1199</v>
      </c>
      <c r="O116" s="310" t="s">
        <v>1078</v>
      </c>
      <c r="P116" s="271" t="s">
        <v>230</v>
      </c>
      <c r="Q116" s="339">
        <v>0</v>
      </c>
      <c r="R116" s="301">
        <v>2021</v>
      </c>
      <c r="S116" s="286">
        <v>0.6</v>
      </c>
      <c r="T116" s="286">
        <v>1</v>
      </c>
      <c r="U116" s="286"/>
      <c r="V116" s="286"/>
      <c r="W116" s="286"/>
      <c r="X116" s="286"/>
      <c r="Y116" s="286">
        <v>1</v>
      </c>
      <c r="Z116" s="343">
        <v>100</v>
      </c>
      <c r="AA116" s="343">
        <v>110</v>
      </c>
      <c r="AB116" s="274"/>
      <c r="AC116" s="274"/>
      <c r="AD116" s="274"/>
      <c r="AE116" s="274"/>
      <c r="AF116" s="279">
        <f t="shared" si="3"/>
        <v>210</v>
      </c>
      <c r="AG116" s="344">
        <v>100</v>
      </c>
      <c r="AH116" s="345" t="s">
        <v>239</v>
      </c>
      <c r="AI116" s="320"/>
      <c r="AJ116" s="345"/>
      <c r="AK116" s="344">
        <v>110</v>
      </c>
      <c r="AL116" s="345" t="s">
        <v>239</v>
      </c>
      <c r="AM116" s="320"/>
      <c r="AN116" s="345"/>
      <c r="AO116" s="320"/>
      <c r="AP116" s="345"/>
      <c r="AQ116" s="320"/>
      <c r="AR116" s="345"/>
      <c r="AS116" s="320"/>
      <c r="AT116" s="345"/>
      <c r="AU116" s="320"/>
      <c r="AV116" s="345"/>
      <c r="AW116" s="320"/>
      <c r="AX116" s="345"/>
      <c r="AY116" s="320"/>
      <c r="AZ116" s="345"/>
      <c r="BA116" s="320"/>
      <c r="BB116" s="345"/>
      <c r="BC116" s="320"/>
      <c r="BD116" s="345"/>
      <c r="BE116" s="322">
        <f t="shared" si="2"/>
        <v>210</v>
      </c>
      <c r="BF116" s="318" t="s">
        <v>950</v>
      </c>
      <c r="BG116" s="256"/>
      <c r="BH116" s="319"/>
      <c r="BI116" s="319"/>
      <c r="BJ116" s="320"/>
      <c r="BK116" s="319"/>
      <c r="BL116" s="321"/>
      <c r="BM116" s="321"/>
      <c r="BN116" s="256"/>
      <c r="BO116" s="319"/>
      <c r="BP116" s="319"/>
      <c r="BQ116" s="320"/>
      <c r="BR116" s="319"/>
      <c r="BS116" s="321"/>
      <c r="BT116" s="321"/>
    </row>
    <row r="117" spans="1:72" s="268" customFormat="1" ht="174.7" customHeight="1">
      <c r="B117" s="383"/>
      <c r="C117" s="386"/>
      <c r="D117" s="323" t="s">
        <v>1037</v>
      </c>
      <c r="E117" s="269">
        <v>3.5999999999999999E-3</v>
      </c>
      <c r="F117" s="270" t="s">
        <v>700</v>
      </c>
      <c r="G117" s="297" t="s">
        <v>577</v>
      </c>
      <c r="H117" s="297" t="s">
        <v>578</v>
      </c>
      <c r="I117" s="297" t="s">
        <v>579</v>
      </c>
      <c r="J117" s="297" t="s">
        <v>580</v>
      </c>
      <c r="K117" s="355">
        <v>44238</v>
      </c>
      <c r="L117" s="314">
        <v>44926</v>
      </c>
      <c r="M117" s="307" t="s">
        <v>18</v>
      </c>
      <c r="N117" s="297" t="s">
        <v>1200</v>
      </c>
      <c r="O117" s="310" t="s">
        <v>1079</v>
      </c>
      <c r="P117" s="281" t="s">
        <v>230</v>
      </c>
      <c r="Q117" s="339">
        <v>0</v>
      </c>
      <c r="R117" s="301">
        <v>2021</v>
      </c>
      <c r="S117" s="286">
        <v>0.5</v>
      </c>
      <c r="T117" s="286">
        <v>1</v>
      </c>
      <c r="U117" s="286"/>
      <c r="V117" s="286"/>
      <c r="W117" s="286"/>
      <c r="X117" s="286"/>
      <c r="Y117" s="286">
        <v>1</v>
      </c>
      <c r="Z117" s="343">
        <v>120</v>
      </c>
      <c r="AA117" s="343">
        <v>130</v>
      </c>
      <c r="AB117" s="274"/>
      <c r="AC117" s="274"/>
      <c r="AD117" s="274"/>
      <c r="AE117" s="274"/>
      <c r="AF117" s="279">
        <f t="shared" si="3"/>
        <v>250</v>
      </c>
      <c r="AG117" s="344">
        <v>120</v>
      </c>
      <c r="AH117" s="345" t="s">
        <v>239</v>
      </c>
      <c r="AI117" s="320"/>
      <c r="AJ117" s="345"/>
      <c r="AK117" s="344">
        <v>130</v>
      </c>
      <c r="AL117" s="345" t="s">
        <v>239</v>
      </c>
      <c r="AM117" s="320"/>
      <c r="AN117" s="345"/>
      <c r="AO117" s="320"/>
      <c r="AP117" s="345"/>
      <c r="AQ117" s="320"/>
      <c r="AR117" s="345"/>
      <c r="AS117" s="320"/>
      <c r="AT117" s="345"/>
      <c r="AU117" s="320"/>
      <c r="AV117" s="345"/>
      <c r="AW117" s="320"/>
      <c r="AX117" s="345"/>
      <c r="AY117" s="320"/>
      <c r="AZ117" s="345"/>
      <c r="BA117" s="320"/>
      <c r="BB117" s="345"/>
      <c r="BC117" s="320"/>
      <c r="BD117" s="345"/>
      <c r="BE117" s="322">
        <f t="shared" si="2"/>
        <v>250</v>
      </c>
      <c r="BF117" s="318" t="s">
        <v>951</v>
      </c>
      <c r="BG117" s="256"/>
      <c r="BH117" s="319"/>
      <c r="BI117" s="319"/>
      <c r="BJ117" s="320"/>
      <c r="BK117" s="319"/>
      <c r="BL117" s="321"/>
      <c r="BM117" s="321"/>
      <c r="BN117" s="256"/>
      <c r="BO117" s="319"/>
      <c r="BP117" s="319"/>
      <c r="BQ117" s="320"/>
      <c r="BR117" s="319"/>
      <c r="BS117" s="321"/>
      <c r="BT117" s="321"/>
    </row>
    <row r="118" spans="1:72" s="268" customFormat="1" ht="96.75" customHeight="1">
      <c r="B118" s="383"/>
      <c r="C118" s="386"/>
      <c r="D118" s="323" t="s">
        <v>1036</v>
      </c>
      <c r="E118" s="269">
        <v>3.5999999999999999E-3</v>
      </c>
      <c r="F118" s="270" t="s">
        <v>700</v>
      </c>
      <c r="G118" s="297" t="s">
        <v>297</v>
      </c>
      <c r="H118" s="297" t="s">
        <v>581</v>
      </c>
      <c r="I118" s="297" t="s">
        <v>582</v>
      </c>
      <c r="J118" s="297" t="s">
        <v>583</v>
      </c>
      <c r="K118" s="355">
        <v>44238</v>
      </c>
      <c r="L118" s="314">
        <v>44926</v>
      </c>
      <c r="M118" s="307" t="s">
        <v>18</v>
      </c>
      <c r="N118" s="297" t="s">
        <v>1201</v>
      </c>
      <c r="O118" s="310" t="s">
        <v>1080</v>
      </c>
      <c r="P118" s="281" t="s">
        <v>230</v>
      </c>
      <c r="Q118" s="339">
        <v>0</v>
      </c>
      <c r="R118" s="301">
        <v>2021</v>
      </c>
      <c r="S118" s="286">
        <v>0.65</v>
      </c>
      <c r="T118" s="286">
        <v>1</v>
      </c>
      <c r="U118" s="286"/>
      <c r="V118" s="286"/>
      <c r="W118" s="286"/>
      <c r="X118" s="286"/>
      <c r="Y118" s="286">
        <v>1</v>
      </c>
      <c r="Z118" s="348"/>
      <c r="AA118" s="348"/>
      <c r="AB118" s="274"/>
      <c r="AC118" s="274"/>
      <c r="AD118" s="274"/>
      <c r="AE118" s="274"/>
      <c r="AF118" s="279" t="str">
        <f t="shared" si="3"/>
        <v/>
      </c>
      <c r="AG118" s="320"/>
      <c r="AH118" s="345" t="s">
        <v>241</v>
      </c>
      <c r="AI118" s="320"/>
      <c r="AJ118" s="345"/>
      <c r="AK118" s="320"/>
      <c r="AL118" s="345" t="s">
        <v>241</v>
      </c>
      <c r="AM118" s="320"/>
      <c r="AN118" s="345"/>
      <c r="AO118" s="320"/>
      <c r="AP118" s="345"/>
      <c r="AQ118" s="320"/>
      <c r="AR118" s="345"/>
      <c r="AS118" s="320"/>
      <c r="AT118" s="345"/>
      <c r="AU118" s="320"/>
      <c r="AV118" s="345"/>
      <c r="AW118" s="320"/>
      <c r="AX118" s="345"/>
      <c r="AY118" s="320"/>
      <c r="AZ118" s="345"/>
      <c r="BA118" s="320"/>
      <c r="BB118" s="345"/>
      <c r="BC118" s="320"/>
      <c r="BD118" s="345"/>
      <c r="BE118" s="322" t="str">
        <f t="shared" si="2"/>
        <v/>
      </c>
      <c r="BF118" s="318" t="s">
        <v>1035</v>
      </c>
      <c r="BG118" s="256"/>
      <c r="BH118" s="319"/>
      <c r="BI118" s="319"/>
      <c r="BJ118" s="320"/>
      <c r="BK118" s="319"/>
      <c r="BL118" s="321"/>
      <c r="BM118" s="321"/>
      <c r="BN118" s="256"/>
      <c r="BO118" s="319"/>
      <c r="BP118" s="319"/>
      <c r="BQ118" s="320"/>
      <c r="BR118" s="319"/>
      <c r="BS118" s="321"/>
      <c r="BT118" s="321"/>
    </row>
    <row r="119" spans="1:72" ht="156.69999999999999" customHeight="1">
      <c r="A119" s="26"/>
      <c r="B119" s="361" t="s">
        <v>294</v>
      </c>
      <c r="C119" s="359">
        <v>0.2</v>
      </c>
      <c r="D119" s="302" t="s">
        <v>815</v>
      </c>
      <c r="E119" s="263">
        <v>9.1000000000000004E-3</v>
      </c>
      <c r="F119" s="39" t="s">
        <v>700</v>
      </c>
      <c r="G119" s="309" t="s">
        <v>433</v>
      </c>
      <c r="H119" s="309" t="s">
        <v>298</v>
      </c>
      <c r="I119" s="309" t="s">
        <v>299</v>
      </c>
      <c r="J119" s="309" t="s">
        <v>300</v>
      </c>
      <c r="K119" s="311">
        <v>44238</v>
      </c>
      <c r="L119" s="311">
        <v>44377</v>
      </c>
      <c r="M119" s="306" t="s">
        <v>18</v>
      </c>
      <c r="N119" s="306" t="s">
        <v>1202</v>
      </c>
      <c r="O119" s="309" t="s">
        <v>1081</v>
      </c>
      <c r="P119" s="253" t="s">
        <v>230</v>
      </c>
      <c r="Q119" s="69">
        <v>0</v>
      </c>
      <c r="R119" s="40">
        <v>2021</v>
      </c>
      <c r="S119" s="69">
        <v>1</v>
      </c>
      <c r="T119" s="69"/>
      <c r="U119" s="69"/>
      <c r="V119" s="69"/>
      <c r="W119" s="69"/>
      <c r="X119" s="69"/>
      <c r="Y119" s="69">
        <v>1</v>
      </c>
      <c r="Z119" s="216"/>
      <c r="AA119" s="216"/>
      <c r="AB119" s="216"/>
      <c r="AC119" s="216"/>
      <c r="AD119" s="216"/>
      <c r="AE119" s="216"/>
      <c r="AF119" s="265" t="str">
        <f t="shared" si="3"/>
        <v/>
      </c>
      <c r="AG119" s="264"/>
      <c r="AH119" s="40" t="s">
        <v>241</v>
      </c>
      <c r="AI119" s="217"/>
      <c r="AJ119" s="40"/>
      <c r="AK119" s="217"/>
      <c r="AL119" s="40"/>
      <c r="AM119" s="217"/>
      <c r="AN119" s="40"/>
      <c r="AO119" s="217"/>
      <c r="AP119" s="40"/>
      <c r="AQ119" s="217"/>
      <c r="AR119" s="40"/>
      <c r="AS119" s="217"/>
      <c r="AT119" s="40"/>
      <c r="AU119" s="217"/>
      <c r="AV119" s="40"/>
      <c r="AW119" s="217"/>
      <c r="AX119" s="40"/>
      <c r="AY119" s="217"/>
      <c r="AZ119" s="40"/>
      <c r="BA119" s="217"/>
      <c r="BB119" s="40"/>
      <c r="BC119" s="217"/>
      <c r="BD119" s="40"/>
      <c r="BE119" s="266" t="str">
        <f t="shared" si="2"/>
        <v/>
      </c>
      <c r="BF119" s="255" t="s">
        <v>952</v>
      </c>
      <c r="BG119" s="256"/>
      <c r="BH119" s="69" t="str">
        <f>IF(BG119="","",IF(IF(OR(P119=Desplegables!$B$5,P119=Desplegables!$B$6,),(Q119-BG119)/(Q119-S119),BG119/S119)&lt;0,0%,IF(IF(OR(P119=Desplegables!$B$5,P119=Desplegables!$B$6,),(Q119-BG119)/(Q119-S119),BG119/S119)&gt;1,100%,IF(OR(P119=Desplegables!$B$5,P119=Desplegables!$B$6,),(Q119-BG119)/(Q119-S119),BG119/S119))))</f>
        <v/>
      </c>
      <c r="BI119" s="69" t="str">
        <f>IF(BG119="","",IF(IF(OR(P119=Desplegables!$B$5,P119=Desplegables!$B$6,),(Q119-BG119)/(Q119-Y119),BG119/Y119)&lt;0,0%,IF(IF(OR(P119=Desplegables!$B$5,P119=Desplegables!$B$6,),(Q119-BG119)/(Q119-Y119),BG119/Y119)&gt;1,100%,IF(OR(P119=Desplegables!$B$5,P119=Desplegables!$B$6,),(Q119-BG119)/(Q119-Y119),BG119/Y119))))</f>
        <v/>
      </c>
      <c r="BJ119" s="217"/>
      <c r="BK119" s="69" t="str">
        <f>IF(BJ119="","",IF(BJ119/SUM(AG119,AI119)&gt;1,100%,BJ119/SUM(AG119,AI119)))</f>
        <v/>
      </c>
      <c r="BL119" s="252"/>
      <c r="BM119" s="252"/>
      <c r="BN119" s="256"/>
      <c r="BO119" s="69" t="str">
        <f>IF(BN119="","",IF(IF(OR(P119=Desplegables!$B$5,P119=Desplegables!$B$6,),(Q119-BN119)/(Q119-S119),BN119/S119)&lt;0,0%,IF(IF(OR(P119=Desplegables!$B$5,P119=Desplegables!$B$6,),(Q119-BN119)/(Q119-S119),BN119/S119)&gt;1,100%,IF(OR(P119=Desplegables!$B$5,P119=Desplegables!$B$6,),(Q119-BN119)/(Q119-S119),BN119/S119))))</f>
        <v/>
      </c>
      <c r="BP119" s="69" t="str">
        <f>IF(BN119="","",IF(IF(OR(P119=Desplegables!$B$5,P119=Desplegables!$B$6,),(Q119-BN119)/(Q119-Y119),BN119/Y119)&lt;0,0%,IF(IF(OR(P119=Desplegables!$B$5,P119=Desplegables!$B$6,),(Q119-BN119)/(Q119-Y119),BN119/Y119)&gt;1,100%,IF(OR(P119=Desplegables!$B$5,P119=Desplegables!$B$6,),(Q119-BN119)/(Q119-Y119),BN119/Y119))))</f>
        <v/>
      </c>
      <c r="BQ119" s="217"/>
      <c r="BR119" s="69" t="str">
        <f>IF(SUM(BJ119,BQ119)=0,"",IF(SUM(BJ119,BQ119)/SUM(AG119,AI119)&gt;1,100%,SUM(BJ119,BQ119)/SUM(AG119,AI119)))</f>
        <v/>
      </c>
      <c r="BS119" s="252"/>
      <c r="BT119" s="252"/>
    </row>
    <row r="120" spans="1:72" ht="190.5" customHeight="1">
      <c r="A120" s="26"/>
      <c r="B120" s="362"/>
      <c r="C120" s="360"/>
      <c r="D120" s="302" t="s">
        <v>816</v>
      </c>
      <c r="E120" s="263">
        <v>9.1000000000000004E-3</v>
      </c>
      <c r="F120" s="39" t="s">
        <v>700</v>
      </c>
      <c r="G120" s="309" t="s">
        <v>305</v>
      </c>
      <c r="H120" s="309" t="s">
        <v>27</v>
      </c>
      <c r="I120" s="309" t="s">
        <v>312</v>
      </c>
      <c r="J120" s="309" t="s">
        <v>313</v>
      </c>
      <c r="K120" s="311">
        <v>44238</v>
      </c>
      <c r="L120" s="311">
        <v>46022</v>
      </c>
      <c r="M120" s="306" t="s">
        <v>18</v>
      </c>
      <c r="N120" s="306" t="s">
        <v>1203</v>
      </c>
      <c r="O120" s="309" t="s">
        <v>1082</v>
      </c>
      <c r="P120" s="253" t="s">
        <v>230</v>
      </c>
      <c r="Q120" s="69">
        <v>0</v>
      </c>
      <c r="R120" s="40">
        <v>2021</v>
      </c>
      <c r="S120" s="69">
        <v>0.3</v>
      </c>
      <c r="T120" s="69">
        <v>0.5</v>
      </c>
      <c r="U120" s="69">
        <v>0.7</v>
      </c>
      <c r="V120" s="69">
        <v>0.8</v>
      </c>
      <c r="W120" s="69">
        <v>1</v>
      </c>
      <c r="X120" s="69"/>
      <c r="Y120" s="276">
        <v>1</v>
      </c>
      <c r="Z120" s="265">
        <v>70</v>
      </c>
      <c r="AA120" s="265">
        <v>100</v>
      </c>
      <c r="AB120" s="265">
        <v>70</v>
      </c>
      <c r="AC120" s="265">
        <v>50</v>
      </c>
      <c r="AD120" s="265">
        <v>70</v>
      </c>
      <c r="AE120" s="216"/>
      <c r="AF120" s="265">
        <f t="shared" si="3"/>
        <v>360</v>
      </c>
      <c r="AG120" s="264">
        <v>70</v>
      </c>
      <c r="AH120" s="40" t="s">
        <v>239</v>
      </c>
      <c r="AI120" s="217"/>
      <c r="AJ120" s="40"/>
      <c r="AK120" s="264">
        <v>100</v>
      </c>
      <c r="AL120" s="40" t="s">
        <v>239</v>
      </c>
      <c r="AM120" s="217"/>
      <c r="AN120" s="40"/>
      <c r="AO120" s="264">
        <v>70</v>
      </c>
      <c r="AP120" s="40" t="s">
        <v>239</v>
      </c>
      <c r="AQ120" s="217"/>
      <c r="AR120" s="40"/>
      <c r="AS120" s="264">
        <v>50</v>
      </c>
      <c r="AT120" s="40" t="s">
        <v>239</v>
      </c>
      <c r="AU120" s="217"/>
      <c r="AV120" s="40"/>
      <c r="AW120" s="264">
        <v>70</v>
      </c>
      <c r="AX120" s="40" t="s">
        <v>239</v>
      </c>
      <c r="AY120" s="217"/>
      <c r="AZ120" s="40"/>
      <c r="BA120" s="217"/>
      <c r="BB120" s="40"/>
      <c r="BC120" s="217"/>
      <c r="BD120" s="40"/>
      <c r="BE120" s="266">
        <f t="shared" si="2"/>
        <v>360</v>
      </c>
      <c r="BF120" s="255" t="s">
        <v>953</v>
      </c>
      <c r="BG120" s="256"/>
      <c r="BH120" s="69"/>
      <c r="BI120" s="69"/>
      <c r="BJ120" s="217"/>
      <c r="BK120" s="69"/>
      <c r="BL120" s="252"/>
      <c r="BM120" s="252"/>
      <c r="BN120" s="256"/>
      <c r="BO120" s="69"/>
      <c r="BP120" s="69"/>
      <c r="BQ120" s="217"/>
      <c r="BR120" s="69"/>
      <c r="BS120" s="252"/>
      <c r="BT120" s="252"/>
    </row>
    <row r="121" spans="1:72" ht="177.85" customHeight="1">
      <c r="A121" s="26"/>
      <c r="B121" s="362"/>
      <c r="C121" s="360"/>
      <c r="D121" s="302" t="s">
        <v>817</v>
      </c>
      <c r="E121" s="263">
        <v>9.1000000000000004E-3</v>
      </c>
      <c r="F121" s="39" t="s">
        <v>700</v>
      </c>
      <c r="G121" s="309" t="s">
        <v>301</v>
      </c>
      <c r="H121" s="309" t="s">
        <v>302</v>
      </c>
      <c r="I121" s="309" t="s">
        <v>303</v>
      </c>
      <c r="J121" s="309" t="s">
        <v>304</v>
      </c>
      <c r="K121" s="311">
        <v>44238</v>
      </c>
      <c r="L121" s="311">
        <v>46006</v>
      </c>
      <c r="M121" s="306" t="s">
        <v>18</v>
      </c>
      <c r="N121" s="306" t="s">
        <v>1204</v>
      </c>
      <c r="O121" s="309" t="s">
        <v>1083</v>
      </c>
      <c r="P121" s="253" t="s">
        <v>230</v>
      </c>
      <c r="Q121" s="69">
        <v>0</v>
      </c>
      <c r="R121" s="40">
        <v>2021</v>
      </c>
      <c r="S121" s="69">
        <v>0.4</v>
      </c>
      <c r="T121" s="69">
        <v>0.7</v>
      </c>
      <c r="U121" s="69">
        <v>0.8</v>
      </c>
      <c r="V121" s="69">
        <v>0.9</v>
      </c>
      <c r="W121" s="69">
        <v>1</v>
      </c>
      <c r="X121" s="69"/>
      <c r="Y121" s="69">
        <v>1</v>
      </c>
      <c r="Z121" s="265">
        <v>67.3</v>
      </c>
      <c r="AA121" s="265">
        <v>79.3</v>
      </c>
      <c r="AB121" s="265">
        <v>180.3</v>
      </c>
      <c r="AC121" s="265">
        <v>191.2</v>
      </c>
      <c r="AD121" s="265">
        <v>202.6</v>
      </c>
      <c r="AE121" s="265"/>
      <c r="AF121" s="265">
        <f t="shared" si="3"/>
        <v>720.69999999999993</v>
      </c>
      <c r="AG121" s="264">
        <v>67.3</v>
      </c>
      <c r="AH121" s="40" t="s">
        <v>240</v>
      </c>
      <c r="AI121" s="217"/>
      <c r="AJ121" s="40"/>
      <c r="AK121" s="264">
        <v>79.3</v>
      </c>
      <c r="AL121" s="40" t="s">
        <v>240</v>
      </c>
      <c r="AM121" s="217"/>
      <c r="AN121" s="40"/>
      <c r="AO121" s="264">
        <v>180.3</v>
      </c>
      <c r="AP121" s="40" t="s">
        <v>240</v>
      </c>
      <c r="AQ121" s="217"/>
      <c r="AR121" s="40"/>
      <c r="AS121" s="264">
        <v>191.2</v>
      </c>
      <c r="AT121" s="40" t="s">
        <v>240</v>
      </c>
      <c r="AU121" s="217"/>
      <c r="AV121" s="40"/>
      <c r="AW121" s="264">
        <v>202.6</v>
      </c>
      <c r="AX121" s="40" t="s">
        <v>240</v>
      </c>
      <c r="AY121" s="217"/>
      <c r="AZ121" s="40"/>
      <c r="BA121" s="264"/>
      <c r="BB121" s="40"/>
      <c r="BC121" s="217"/>
      <c r="BD121" s="40"/>
      <c r="BE121" s="266">
        <f t="shared" si="2"/>
        <v>720.69999999999993</v>
      </c>
      <c r="BF121" s="255" t="s">
        <v>954</v>
      </c>
      <c r="BG121" s="256"/>
      <c r="BH121" s="69"/>
      <c r="BI121" s="69"/>
      <c r="BJ121" s="217"/>
      <c r="BK121" s="69"/>
      <c r="BL121" s="252"/>
      <c r="BM121" s="252"/>
      <c r="BN121" s="256"/>
      <c r="BO121" s="69"/>
      <c r="BP121" s="69"/>
      <c r="BQ121" s="217"/>
      <c r="BR121" s="69"/>
      <c r="BS121" s="252"/>
      <c r="BT121" s="252"/>
    </row>
    <row r="122" spans="1:72" s="268" customFormat="1" ht="147" customHeight="1">
      <c r="B122" s="362"/>
      <c r="C122" s="360"/>
      <c r="D122" s="305" t="s">
        <v>818</v>
      </c>
      <c r="E122" s="269">
        <v>9.1000000000000004E-3</v>
      </c>
      <c r="F122" s="270" t="s">
        <v>700</v>
      </c>
      <c r="G122" s="310" t="s">
        <v>460</v>
      </c>
      <c r="H122" s="297" t="s">
        <v>461</v>
      </c>
      <c r="I122" s="308" t="s">
        <v>462</v>
      </c>
      <c r="J122" s="308" t="s">
        <v>463</v>
      </c>
      <c r="K122" s="355">
        <v>44238</v>
      </c>
      <c r="L122" s="313">
        <v>44926</v>
      </c>
      <c r="M122" s="306" t="s">
        <v>18</v>
      </c>
      <c r="N122" s="308" t="s">
        <v>1205</v>
      </c>
      <c r="O122" s="310" t="s">
        <v>1084</v>
      </c>
      <c r="P122" s="281" t="s">
        <v>230</v>
      </c>
      <c r="Q122" s="277">
        <v>0</v>
      </c>
      <c r="R122" s="282">
        <v>2021</v>
      </c>
      <c r="S122" s="277">
        <v>0.7</v>
      </c>
      <c r="T122" s="277">
        <v>1</v>
      </c>
      <c r="U122" s="277"/>
      <c r="V122" s="277"/>
      <c r="W122" s="277"/>
      <c r="X122" s="277"/>
      <c r="Y122" s="277">
        <v>1</v>
      </c>
      <c r="Z122" s="274"/>
      <c r="AA122" s="274"/>
      <c r="AB122" s="274"/>
      <c r="AC122" s="274"/>
      <c r="AD122" s="274"/>
      <c r="AE122" s="274"/>
      <c r="AF122" s="279" t="str">
        <f t="shared" si="3"/>
        <v/>
      </c>
      <c r="AG122" s="278"/>
      <c r="AH122" s="273" t="s">
        <v>241</v>
      </c>
      <c r="AI122" s="275"/>
      <c r="AJ122" s="273"/>
      <c r="AK122" s="278"/>
      <c r="AL122" s="273" t="s">
        <v>241</v>
      </c>
      <c r="AM122" s="275"/>
      <c r="AN122" s="273"/>
      <c r="AO122" s="278"/>
      <c r="AP122" s="273"/>
      <c r="AQ122" s="275"/>
      <c r="AR122" s="273"/>
      <c r="AS122" s="278"/>
      <c r="AT122" s="273"/>
      <c r="AU122" s="275"/>
      <c r="AV122" s="273"/>
      <c r="AW122" s="278"/>
      <c r="AX122" s="273"/>
      <c r="AY122" s="275"/>
      <c r="AZ122" s="273"/>
      <c r="BA122" s="278"/>
      <c r="BB122" s="273"/>
      <c r="BC122" s="275"/>
      <c r="BD122" s="273"/>
      <c r="BE122" s="288" t="str">
        <f t="shared" si="2"/>
        <v/>
      </c>
      <c r="BF122" s="318" t="s">
        <v>955</v>
      </c>
      <c r="BG122" s="256"/>
      <c r="BH122" s="319"/>
      <c r="BI122" s="319"/>
      <c r="BJ122" s="320"/>
      <c r="BK122" s="319"/>
      <c r="BL122" s="321"/>
      <c r="BM122" s="321"/>
      <c r="BN122" s="256"/>
      <c r="BO122" s="319"/>
      <c r="BP122" s="319"/>
      <c r="BQ122" s="320"/>
      <c r="BR122" s="319"/>
      <c r="BS122" s="321"/>
      <c r="BT122" s="321"/>
    </row>
    <row r="123" spans="1:72" ht="102.7" customHeight="1">
      <c r="A123" s="26"/>
      <c r="B123" s="362"/>
      <c r="C123" s="360"/>
      <c r="D123" s="302" t="s">
        <v>819</v>
      </c>
      <c r="E123" s="263">
        <v>9.1000000000000004E-3</v>
      </c>
      <c r="F123" s="39" t="s">
        <v>700</v>
      </c>
      <c r="G123" s="309" t="s">
        <v>305</v>
      </c>
      <c r="H123" s="309" t="s">
        <v>249</v>
      </c>
      <c r="I123" s="309" t="s">
        <v>306</v>
      </c>
      <c r="J123" s="309" t="s">
        <v>307</v>
      </c>
      <c r="K123" s="311">
        <v>44238</v>
      </c>
      <c r="L123" s="311">
        <v>46022</v>
      </c>
      <c r="M123" s="306" t="s">
        <v>18</v>
      </c>
      <c r="N123" s="306" t="s">
        <v>1206</v>
      </c>
      <c r="O123" s="309" t="s">
        <v>404</v>
      </c>
      <c r="P123" s="253" t="s">
        <v>230</v>
      </c>
      <c r="Q123" s="69">
        <v>0</v>
      </c>
      <c r="R123" s="40">
        <v>2021</v>
      </c>
      <c r="S123" s="69">
        <v>0.05</v>
      </c>
      <c r="T123" s="69">
        <v>0.1</v>
      </c>
      <c r="U123" s="69">
        <v>0.2</v>
      </c>
      <c r="V123" s="69">
        <v>0.4</v>
      </c>
      <c r="W123" s="69">
        <v>0.5</v>
      </c>
      <c r="X123" s="69"/>
      <c r="Y123" s="69">
        <v>0.5</v>
      </c>
      <c r="Z123" s="265">
        <v>10</v>
      </c>
      <c r="AA123" s="265">
        <v>10</v>
      </c>
      <c r="AB123" s="265">
        <v>10</v>
      </c>
      <c r="AC123" s="265">
        <v>10</v>
      </c>
      <c r="AD123" s="265">
        <v>10</v>
      </c>
      <c r="AE123" s="216"/>
      <c r="AF123" s="265">
        <f t="shared" si="3"/>
        <v>50</v>
      </c>
      <c r="AG123" s="264">
        <v>10</v>
      </c>
      <c r="AH123" s="40" t="s">
        <v>244</v>
      </c>
      <c r="AI123" s="217"/>
      <c r="AJ123" s="40"/>
      <c r="AK123" s="264">
        <v>10</v>
      </c>
      <c r="AL123" s="40" t="s">
        <v>244</v>
      </c>
      <c r="AM123" s="217"/>
      <c r="AN123" s="40"/>
      <c r="AO123" s="264">
        <v>10</v>
      </c>
      <c r="AP123" s="40" t="s">
        <v>244</v>
      </c>
      <c r="AQ123" s="217"/>
      <c r="AR123" s="40"/>
      <c r="AS123" s="264">
        <v>10</v>
      </c>
      <c r="AT123" s="40" t="s">
        <v>244</v>
      </c>
      <c r="AU123" s="217"/>
      <c r="AV123" s="40"/>
      <c r="AW123" s="264">
        <v>10</v>
      </c>
      <c r="AX123" s="40" t="s">
        <v>244</v>
      </c>
      <c r="AY123" s="217"/>
      <c r="AZ123" s="40"/>
      <c r="BA123" s="217"/>
      <c r="BB123" s="40"/>
      <c r="BC123" s="217"/>
      <c r="BD123" s="40"/>
      <c r="BE123" s="266">
        <f t="shared" si="2"/>
        <v>50</v>
      </c>
      <c r="BF123" s="255" t="s">
        <v>956</v>
      </c>
      <c r="BG123" s="256"/>
      <c r="BH123" s="69"/>
      <c r="BI123" s="69"/>
      <c r="BJ123" s="217"/>
      <c r="BK123" s="69"/>
      <c r="BL123" s="252"/>
      <c r="BM123" s="252"/>
      <c r="BN123" s="256"/>
      <c r="BO123" s="69"/>
      <c r="BP123" s="69"/>
      <c r="BQ123" s="217"/>
      <c r="BR123" s="69"/>
      <c r="BS123" s="252"/>
      <c r="BT123" s="252"/>
    </row>
    <row r="124" spans="1:72" ht="104.25" customHeight="1">
      <c r="A124" s="26"/>
      <c r="B124" s="362"/>
      <c r="C124" s="360"/>
      <c r="D124" s="302" t="s">
        <v>820</v>
      </c>
      <c r="E124" s="263">
        <v>9.1000000000000004E-3</v>
      </c>
      <c r="F124" s="39" t="s">
        <v>700</v>
      </c>
      <c r="G124" s="309" t="s">
        <v>305</v>
      </c>
      <c r="H124" s="309" t="s">
        <v>408</v>
      </c>
      <c r="I124" s="309" t="s">
        <v>615</v>
      </c>
      <c r="J124" s="309" t="s">
        <v>308</v>
      </c>
      <c r="K124" s="311">
        <v>44238</v>
      </c>
      <c r="L124" s="311">
        <v>46387</v>
      </c>
      <c r="M124" s="306" t="s">
        <v>18</v>
      </c>
      <c r="N124" s="306" t="s">
        <v>1207</v>
      </c>
      <c r="O124" s="309" t="s">
        <v>377</v>
      </c>
      <c r="P124" s="253" t="s">
        <v>230</v>
      </c>
      <c r="Q124" s="69">
        <v>0</v>
      </c>
      <c r="R124" s="40">
        <v>2021</v>
      </c>
      <c r="S124" s="69">
        <v>0.9</v>
      </c>
      <c r="T124" s="69">
        <v>0.9</v>
      </c>
      <c r="U124" s="69">
        <v>0.9</v>
      </c>
      <c r="V124" s="69">
        <v>0.9</v>
      </c>
      <c r="W124" s="69">
        <v>0.9</v>
      </c>
      <c r="X124" s="69">
        <v>0.9</v>
      </c>
      <c r="Y124" s="69">
        <v>0.9</v>
      </c>
      <c r="Z124" s="265">
        <v>1319.02</v>
      </c>
      <c r="AA124" s="265">
        <v>1548.42</v>
      </c>
      <c r="AB124" s="265">
        <v>1827.14</v>
      </c>
      <c r="AC124" s="265">
        <v>1772.32</v>
      </c>
      <c r="AD124" s="265">
        <v>1843.22</v>
      </c>
      <c r="AE124" s="265">
        <v>1732.62</v>
      </c>
      <c r="AF124" s="265">
        <f t="shared" si="3"/>
        <v>10042.739999999998</v>
      </c>
      <c r="AG124" s="264">
        <v>1319.02</v>
      </c>
      <c r="AH124" s="40" t="s">
        <v>242</v>
      </c>
      <c r="AI124" s="217"/>
      <c r="AJ124" s="40"/>
      <c r="AK124" s="264">
        <v>1548.42</v>
      </c>
      <c r="AL124" s="40" t="s">
        <v>242</v>
      </c>
      <c r="AM124" s="217"/>
      <c r="AN124" s="40"/>
      <c r="AO124" s="264">
        <v>1827.14</v>
      </c>
      <c r="AP124" s="40" t="s">
        <v>242</v>
      </c>
      <c r="AQ124" s="217"/>
      <c r="AR124" s="40"/>
      <c r="AS124" s="264">
        <v>1772.32</v>
      </c>
      <c r="AT124" s="40" t="s">
        <v>242</v>
      </c>
      <c r="AU124" s="217"/>
      <c r="AV124" s="40"/>
      <c r="AW124" s="264">
        <v>1843.22</v>
      </c>
      <c r="AX124" s="40" t="s">
        <v>242</v>
      </c>
      <c r="AY124" s="217"/>
      <c r="AZ124" s="40"/>
      <c r="BA124" s="264">
        <v>1732.62</v>
      </c>
      <c r="BB124" s="40" t="s">
        <v>242</v>
      </c>
      <c r="BC124" s="217"/>
      <c r="BD124" s="40"/>
      <c r="BE124" s="266">
        <f t="shared" si="2"/>
        <v>10042.739999999998</v>
      </c>
      <c r="BF124" s="255" t="s">
        <v>957</v>
      </c>
      <c r="BG124" s="256"/>
      <c r="BH124" s="69"/>
      <c r="BI124" s="69"/>
      <c r="BJ124" s="217"/>
      <c r="BK124" s="69"/>
      <c r="BL124" s="252"/>
      <c r="BM124" s="252"/>
      <c r="BN124" s="256"/>
      <c r="BO124" s="69"/>
      <c r="BP124" s="69"/>
      <c r="BQ124" s="217"/>
      <c r="BR124" s="69"/>
      <c r="BS124" s="252"/>
      <c r="BT124" s="252"/>
    </row>
    <row r="125" spans="1:72" ht="83.3" customHeight="1">
      <c r="A125" s="26"/>
      <c r="B125" s="362"/>
      <c r="C125" s="360"/>
      <c r="D125" s="302" t="s">
        <v>821</v>
      </c>
      <c r="E125" s="263">
        <v>9.1000000000000004E-3</v>
      </c>
      <c r="F125" s="39" t="s">
        <v>700</v>
      </c>
      <c r="G125" s="309" t="s">
        <v>309</v>
      </c>
      <c r="H125" s="309" t="s">
        <v>405</v>
      </c>
      <c r="I125" s="309" t="s">
        <v>310</v>
      </c>
      <c r="J125" s="309" t="s">
        <v>311</v>
      </c>
      <c r="K125" s="311">
        <v>44238</v>
      </c>
      <c r="L125" s="311">
        <v>46387</v>
      </c>
      <c r="M125" s="306" t="s">
        <v>18</v>
      </c>
      <c r="N125" s="306" t="s">
        <v>1208</v>
      </c>
      <c r="O125" s="309" t="s">
        <v>406</v>
      </c>
      <c r="P125" s="253" t="s">
        <v>230</v>
      </c>
      <c r="Q125" s="69">
        <v>0</v>
      </c>
      <c r="R125" s="40">
        <v>2021</v>
      </c>
      <c r="S125" s="69">
        <v>1</v>
      </c>
      <c r="T125" s="69">
        <v>1</v>
      </c>
      <c r="U125" s="69">
        <v>1</v>
      </c>
      <c r="V125" s="69">
        <v>1</v>
      </c>
      <c r="W125" s="69">
        <v>1</v>
      </c>
      <c r="X125" s="69">
        <v>1</v>
      </c>
      <c r="Y125" s="69">
        <v>1</v>
      </c>
      <c r="Z125" s="265">
        <v>369</v>
      </c>
      <c r="AA125" s="265">
        <v>388</v>
      </c>
      <c r="AB125" s="265">
        <v>407</v>
      </c>
      <c r="AC125" s="265">
        <v>427</v>
      </c>
      <c r="AD125" s="265">
        <v>449</v>
      </c>
      <c r="AE125" s="265">
        <v>471</v>
      </c>
      <c r="AF125" s="265">
        <f t="shared" si="3"/>
        <v>2511</v>
      </c>
      <c r="AG125" s="264">
        <v>369</v>
      </c>
      <c r="AH125" s="40" t="s">
        <v>242</v>
      </c>
      <c r="AI125" s="217"/>
      <c r="AJ125" s="40"/>
      <c r="AK125" s="264">
        <v>388</v>
      </c>
      <c r="AL125" s="40" t="s">
        <v>242</v>
      </c>
      <c r="AM125" s="217"/>
      <c r="AN125" s="40"/>
      <c r="AO125" s="264">
        <v>407</v>
      </c>
      <c r="AP125" s="40" t="s">
        <v>242</v>
      </c>
      <c r="AQ125" s="217"/>
      <c r="AR125" s="40"/>
      <c r="AS125" s="264">
        <v>427</v>
      </c>
      <c r="AT125" s="40" t="s">
        <v>242</v>
      </c>
      <c r="AU125" s="217"/>
      <c r="AV125" s="40"/>
      <c r="AW125" s="264">
        <v>449</v>
      </c>
      <c r="AX125" s="40" t="s">
        <v>242</v>
      </c>
      <c r="AY125" s="217"/>
      <c r="AZ125" s="40"/>
      <c r="BA125" s="264">
        <v>471</v>
      </c>
      <c r="BB125" s="40" t="s">
        <v>242</v>
      </c>
      <c r="BC125" s="217"/>
      <c r="BD125" s="40"/>
      <c r="BE125" s="266">
        <f t="shared" si="2"/>
        <v>2511</v>
      </c>
      <c r="BF125" s="255" t="s">
        <v>958</v>
      </c>
      <c r="BG125" s="256"/>
      <c r="BH125" s="69"/>
      <c r="BI125" s="69"/>
      <c r="BJ125" s="217"/>
      <c r="BK125" s="69"/>
      <c r="BL125" s="252"/>
      <c r="BM125" s="252"/>
      <c r="BN125" s="256"/>
      <c r="BO125" s="69"/>
      <c r="BP125" s="69"/>
      <c r="BQ125" s="217"/>
      <c r="BR125" s="69"/>
      <c r="BS125" s="252"/>
      <c r="BT125" s="252"/>
    </row>
    <row r="126" spans="1:72" ht="117.7" customHeight="1">
      <c r="A126" s="26"/>
      <c r="B126" s="362"/>
      <c r="C126" s="360"/>
      <c r="D126" s="302" t="s">
        <v>1257</v>
      </c>
      <c r="E126" s="263">
        <v>9.1000000000000004E-3</v>
      </c>
      <c r="F126" s="39" t="s">
        <v>700</v>
      </c>
      <c r="G126" s="309" t="s">
        <v>309</v>
      </c>
      <c r="H126" s="309" t="s">
        <v>249</v>
      </c>
      <c r="I126" s="309" t="s">
        <v>306</v>
      </c>
      <c r="J126" s="309" t="s">
        <v>307</v>
      </c>
      <c r="K126" s="311">
        <v>44238</v>
      </c>
      <c r="L126" s="311">
        <v>45291</v>
      </c>
      <c r="M126" s="306" t="s">
        <v>18</v>
      </c>
      <c r="N126" s="306" t="s">
        <v>1209</v>
      </c>
      <c r="O126" s="309" t="s">
        <v>407</v>
      </c>
      <c r="P126" s="253" t="s">
        <v>230</v>
      </c>
      <c r="Q126" s="69">
        <v>0</v>
      </c>
      <c r="R126" s="40">
        <v>2021</v>
      </c>
      <c r="S126" s="69">
        <v>0.1</v>
      </c>
      <c r="T126" s="69">
        <v>0.2</v>
      </c>
      <c r="U126" s="69">
        <v>0.3</v>
      </c>
      <c r="V126" s="69"/>
      <c r="W126" s="69"/>
      <c r="X126" s="69"/>
      <c r="Y126" s="69">
        <v>0.3</v>
      </c>
      <c r="Z126" s="265">
        <v>800</v>
      </c>
      <c r="AA126" s="265">
        <v>800</v>
      </c>
      <c r="AB126" s="265">
        <v>800</v>
      </c>
      <c r="AC126" s="216"/>
      <c r="AD126" s="216"/>
      <c r="AE126" s="216"/>
      <c r="AF126" s="265">
        <f t="shared" si="3"/>
        <v>2400</v>
      </c>
      <c r="AG126" s="264">
        <v>800</v>
      </c>
      <c r="AH126" s="40" t="s">
        <v>244</v>
      </c>
      <c r="AI126" s="217"/>
      <c r="AJ126" s="40"/>
      <c r="AK126" s="264">
        <v>800</v>
      </c>
      <c r="AL126" s="40" t="s">
        <v>244</v>
      </c>
      <c r="AM126" s="217"/>
      <c r="AN126" s="40"/>
      <c r="AO126" s="264">
        <v>800</v>
      </c>
      <c r="AP126" s="40" t="s">
        <v>244</v>
      </c>
      <c r="AQ126" s="217"/>
      <c r="AR126" s="40"/>
      <c r="AS126" s="217"/>
      <c r="AT126" s="40"/>
      <c r="AU126" s="217"/>
      <c r="AV126" s="40"/>
      <c r="AW126" s="217"/>
      <c r="AX126" s="40"/>
      <c r="AY126" s="217"/>
      <c r="AZ126" s="40"/>
      <c r="BA126" s="217"/>
      <c r="BB126" s="40"/>
      <c r="BC126" s="217"/>
      <c r="BD126" s="40"/>
      <c r="BE126" s="266">
        <f t="shared" si="2"/>
        <v>2400</v>
      </c>
      <c r="BF126" s="255" t="s">
        <v>959</v>
      </c>
      <c r="BG126" s="256"/>
      <c r="BH126" s="69"/>
      <c r="BI126" s="69"/>
      <c r="BJ126" s="217"/>
      <c r="BK126" s="69"/>
      <c r="BL126" s="252"/>
      <c r="BM126" s="252"/>
      <c r="BN126" s="256"/>
      <c r="BO126" s="69"/>
      <c r="BP126" s="69"/>
      <c r="BQ126" s="217"/>
      <c r="BR126" s="69"/>
      <c r="BS126" s="252"/>
      <c r="BT126" s="252"/>
    </row>
    <row r="127" spans="1:72" ht="105.05" customHeight="1">
      <c r="A127" s="26"/>
      <c r="B127" s="362"/>
      <c r="C127" s="360"/>
      <c r="D127" s="302" t="s">
        <v>822</v>
      </c>
      <c r="E127" s="263">
        <v>9.1000000000000004E-3</v>
      </c>
      <c r="F127" s="39" t="s">
        <v>700</v>
      </c>
      <c r="G127" s="309" t="s">
        <v>309</v>
      </c>
      <c r="H127" s="309" t="s">
        <v>408</v>
      </c>
      <c r="I127" s="309" t="s">
        <v>615</v>
      </c>
      <c r="J127" s="309" t="s">
        <v>308</v>
      </c>
      <c r="K127" s="311">
        <v>44238</v>
      </c>
      <c r="L127" s="311">
        <v>46387</v>
      </c>
      <c r="M127" s="306" t="s">
        <v>18</v>
      </c>
      <c r="N127" s="306" t="s">
        <v>1210</v>
      </c>
      <c r="O127" s="309" t="s">
        <v>411</v>
      </c>
      <c r="P127" s="253" t="s">
        <v>230</v>
      </c>
      <c r="Q127" s="69">
        <v>0</v>
      </c>
      <c r="R127" s="40">
        <v>2021</v>
      </c>
      <c r="S127" s="69">
        <v>0.9</v>
      </c>
      <c r="T127" s="69">
        <v>0.9</v>
      </c>
      <c r="U127" s="69">
        <v>0.9</v>
      </c>
      <c r="V127" s="69">
        <v>0.9</v>
      </c>
      <c r="W127" s="69">
        <v>0.9</v>
      </c>
      <c r="X127" s="69">
        <v>0.9</v>
      </c>
      <c r="Y127" s="69">
        <v>0.9</v>
      </c>
      <c r="Z127" s="265">
        <v>10081.15</v>
      </c>
      <c r="AA127" s="265">
        <v>11834.39</v>
      </c>
      <c r="AB127" s="265">
        <v>13964.58</v>
      </c>
      <c r="AC127" s="265">
        <v>13545.64</v>
      </c>
      <c r="AD127" s="265">
        <v>14087.47</v>
      </c>
      <c r="AE127" s="265">
        <v>13242.22</v>
      </c>
      <c r="AF127" s="265">
        <f t="shared" si="3"/>
        <v>76755.45</v>
      </c>
      <c r="AG127" s="264">
        <v>10081.15</v>
      </c>
      <c r="AH127" s="40" t="s">
        <v>242</v>
      </c>
      <c r="AI127" s="217"/>
      <c r="AJ127" s="40"/>
      <c r="AK127" s="264">
        <v>11834.39</v>
      </c>
      <c r="AL127" s="40" t="s">
        <v>242</v>
      </c>
      <c r="AM127" s="217"/>
      <c r="AN127" s="40"/>
      <c r="AO127" s="264">
        <v>13964.58</v>
      </c>
      <c r="AP127" s="40" t="s">
        <v>242</v>
      </c>
      <c r="AQ127" s="217"/>
      <c r="AR127" s="40"/>
      <c r="AS127" s="264">
        <v>13545.64</v>
      </c>
      <c r="AT127" s="40" t="s">
        <v>242</v>
      </c>
      <c r="AU127" s="217"/>
      <c r="AV127" s="40"/>
      <c r="AW127" s="264">
        <v>14087.47</v>
      </c>
      <c r="AX127" s="40" t="s">
        <v>242</v>
      </c>
      <c r="AY127" s="217"/>
      <c r="AZ127" s="40"/>
      <c r="BA127" s="264">
        <v>13242.22</v>
      </c>
      <c r="BB127" s="40" t="s">
        <v>242</v>
      </c>
      <c r="BC127" s="217"/>
      <c r="BD127" s="40"/>
      <c r="BE127" s="266">
        <f t="shared" si="2"/>
        <v>76755.45</v>
      </c>
      <c r="BF127" s="255" t="s">
        <v>960</v>
      </c>
      <c r="BG127" s="256"/>
      <c r="BH127" s="69"/>
      <c r="BI127" s="69"/>
      <c r="BJ127" s="217"/>
      <c r="BK127" s="69"/>
      <c r="BL127" s="252"/>
      <c r="BM127" s="252"/>
      <c r="BN127" s="256"/>
      <c r="BO127" s="69"/>
      <c r="BP127" s="69"/>
      <c r="BQ127" s="217"/>
      <c r="BR127" s="69"/>
      <c r="BS127" s="252"/>
      <c r="BT127" s="252"/>
    </row>
    <row r="128" spans="1:72" ht="332.3" customHeight="1">
      <c r="A128" s="26"/>
      <c r="B128" s="362"/>
      <c r="C128" s="360"/>
      <c r="D128" s="302" t="s">
        <v>823</v>
      </c>
      <c r="E128" s="263">
        <v>9.1000000000000004E-3</v>
      </c>
      <c r="F128" s="39" t="s">
        <v>700</v>
      </c>
      <c r="G128" s="309" t="s">
        <v>309</v>
      </c>
      <c r="H128" s="309" t="s">
        <v>409</v>
      </c>
      <c r="I128" s="309" t="s">
        <v>314</v>
      </c>
      <c r="J128" s="309" t="s">
        <v>315</v>
      </c>
      <c r="K128" s="311">
        <v>44238</v>
      </c>
      <c r="L128" s="311">
        <v>44926</v>
      </c>
      <c r="M128" s="306" t="s">
        <v>18</v>
      </c>
      <c r="N128" s="306" t="s">
        <v>1211</v>
      </c>
      <c r="O128" s="309" t="s">
        <v>1085</v>
      </c>
      <c r="P128" s="253" t="s">
        <v>230</v>
      </c>
      <c r="Q128" s="69">
        <v>0</v>
      </c>
      <c r="R128" s="40">
        <v>2021</v>
      </c>
      <c r="S128" s="69">
        <v>0.8</v>
      </c>
      <c r="T128" s="69">
        <v>1</v>
      </c>
      <c r="U128" s="69"/>
      <c r="V128" s="69"/>
      <c r="W128" s="69"/>
      <c r="X128" s="69"/>
      <c r="Y128" s="69">
        <v>1</v>
      </c>
      <c r="Z128" s="265">
        <v>160</v>
      </c>
      <c r="AA128" s="265">
        <v>5</v>
      </c>
      <c r="AB128" s="216"/>
      <c r="AC128" s="216"/>
      <c r="AD128" s="216"/>
      <c r="AE128" s="216"/>
      <c r="AF128" s="265">
        <f t="shared" si="3"/>
        <v>165</v>
      </c>
      <c r="AG128" s="264">
        <v>160</v>
      </c>
      <c r="AH128" s="40" t="s">
        <v>244</v>
      </c>
      <c r="AI128" s="217"/>
      <c r="AJ128" s="40"/>
      <c r="AK128" s="264">
        <v>5</v>
      </c>
      <c r="AL128" s="40" t="s">
        <v>244</v>
      </c>
      <c r="AM128" s="217"/>
      <c r="AN128" s="40"/>
      <c r="AO128" s="217"/>
      <c r="AP128" s="40"/>
      <c r="AQ128" s="217"/>
      <c r="AR128" s="40"/>
      <c r="AS128" s="217"/>
      <c r="AT128" s="40"/>
      <c r="AU128" s="217"/>
      <c r="AV128" s="40"/>
      <c r="AW128" s="217"/>
      <c r="AX128" s="40"/>
      <c r="AY128" s="217"/>
      <c r="AZ128" s="40"/>
      <c r="BA128" s="217"/>
      <c r="BB128" s="40"/>
      <c r="BC128" s="217"/>
      <c r="BD128" s="40"/>
      <c r="BE128" s="266">
        <f t="shared" si="2"/>
        <v>165</v>
      </c>
      <c r="BF128" s="255" t="s">
        <v>961</v>
      </c>
      <c r="BG128" s="256"/>
      <c r="BH128" s="69"/>
      <c r="BI128" s="69"/>
      <c r="BJ128" s="217"/>
      <c r="BK128" s="69"/>
      <c r="BL128" s="252"/>
      <c r="BM128" s="252"/>
      <c r="BN128" s="256"/>
      <c r="BO128" s="69"/>
      <c r="BP128" s="69"/>
      <c r="BQ128" s="217"/>
      <c r="BR128" s="69"/>
      <c r="BS128" s="252"/>
      <c r="BT128" s="252"/>
    </row>
    <row r="129" spans="1:72" ht="225.7" customHeight="1">
      <c r="A129" s="26"/>
      <c r="B129" s="362"/>
      <c r="C129" s="360"/>
      <c r="D129" s="302" t="s">
        <v>824</v>
      </c>
      <c r="E129" s="263">
        <v>9.1000000000000004E-3</v>
      </c>
      <c r="F129" s="39" t="s">
        <v>700</v>
      </c>
      <c r="G129" s="309" t="s">
        <v>301</v>
      </c>
      <c r="H129" s="309" t="s">
        <v>316</v>
      </c>
      <c r="I129" s="309" t="s">
        <v>317</v>
      </c>
      <c r="J129" s="309" t="s">
        <v>318</v>
      </c>
      <c r="K129" s="311">
        <v>44238</v>
      </c>
      <c r="L129" s="311">
        <v>46387</v>
      </c>
      <c r="M129" s="306" t="s">
        <v>18</v>
      </c>
      <c r="N129" s="306" t="s">
        <v>1212</v>
      </c>
      <c r="O129" s="309" t="s">
        <v>1086</v>
      </c>
      <c r="P129" s="253" t="s">
        <v>230</v>
      </c>
      <c r="Q129" s="69">
        <v>0</v>
      </c>
      <c r="R129" s="40">
        <v>2021</v>
      </c>
      <c r="S129" s="69">
        <v>0.5</v>
      </c>
      <c r="T129" s="69">
        <v>0.6</v>
      </c>
      <c r="U129" s="69">
        <v>0.7</v>
      </c>
      <c r="V129" s="69">
        <v>0.8</v>
      </c>
      <c r="W129" s="69">
        <v>0.9</v>
      </c>
      <c r="X129" s="69">
        <v>1</v>
      </c>
      <c r="Y129" s="69">
        <v>1</v>
      </c>
      <c r="Z129" s="265">
        <v>330</v>
      </c>
      <c r="AA129" s="265">
        <v>99</v>
      </c>
      <c r="AB129" s="265">
        <v>99</v>
      </c>
      <c r="AC129" s="265">
        <v>330</v>
      </c>
      <c r="AD129" s="265">
        <v>330</v>
      </c>
      <c r="AE129" s="265">
        <v>99</v>
      </c>
      <c r="AF129" s="265">
        <f t="shared" si="3"/>
        <v>1287</v>
      </c>
      <c r="AG129" s="264">
        <v>330</v>
      </c>
      <c r="AH129" s="40" t="s">
        <v>239</v>
      </c>
      <c r="AI129" s="217"/>
      <c r="AJ129" s="40"/>
      <c r="AK129" s="264">
        <v>99</v>
      </c>
      <c r="AL129" s="40" t="s">
        <v>239</v>
      </c>
      <c r="AM129" s="217"/>
      <c r="AN129" s="40"/>
      <c r="AO129" s="264">
        <v>99</v>
      </c>
      <c r="AP129" s="40" t="s">
        <v>239</v>
      </c>
      <c r="AQ129" s="217"/>
      <c r="AR129" s="40"/>
      <c r="AS129" s="264">
        <v>330</v>
      </c>
      <c r="AT129" s="40" t="s">
        <v>239</v>
      </c>
      <c r="AU129" s="217"/>
      <c r="AV129" s="40"/>
      <c r="AW129" s="264">
        <v>330</v>
      </c>
      <c r="AX129" s="40" t="s">
        <v>239</v>
      </c>
      <c r="AY129" s="217"/>
      <c r="AZ129" s="40"/>
      <c r="BA129" s="264">
        <v>99</v>
      </c>
      <c r="BB129" s="40" t="s">
        <v>239</v>
      </c>
      <c r="BC129" s="217"/>
      <c r="BD129" s="40"/>
      <c r="BE129" s="266">
        <f t="shared" si="2"/>
        <v>1287</v>
      </c>
      <c r="BF129" s="255" t="s">
        <v>962</v>
      </c>
      <c r="BG129" s="256"/>
      <c r="BH129" s="69"/>
      <c r="BI129" s="69"/>
      <c r="BJ129" s="217"/>
      <c r="BK129" s="69"/>
      <c r="BL129" s="252"/>
      <c r="BM129" s="252"/>
      <c r="BN129" s="256"/>
      <c r="BO129" s="69"/>
      <c r="BP129" s="69"/>
      <c r="BQ129" s="217"/>
      <c r="BR129" s="69"/>
      <c r="BS129" s="252"/>
      <c r="BT129" s="252"/>
    </row>
    <row r="130" spans="1:72" ht="313.55" customHeight="1">
      <c r="A130" s="26"/>
      <c r="B130" s="362"/>
      <c r="C130" s="360"/>
      <c r="D130" s="302" t="s">
        <v>825</v>
      </c>
      <c r="E130" s="263">
        <v>9.1000000000000004E-3</v>
      </c>
      <c r="F130" s="39" t="s">
        <v>700</v>
      </c>
      <c r="G130" s="309" t="s">
        <v>324</v>
      </c>
      <c r="H130" s="309" t="s">
        <v>319</v>
      </c>
      <c r="I130" s="309" t="s">
        <v>320</v>
      </c>
      <c r="J130" s="309" t="s">
        <v>321</v>
      </c>
      <c r="K130" s="311">
        <v>44238</v>
      </c>
      <c r="L130" s="311">
        <v>45657</v>
      </c>
      <c r="M130" s="306" t="s">
        <v>18</v>
      </c>
      <c r="N130" s="306" t="s">
        <v>1213</v>
      </c>
      <c r="O130" s="309" t="s">
        <v>1087</v>
      </c>
      <c r="P130" s="253" t="s">
        <v>230</v>
      </c>
      <c r="Q130" s="69">
        <v>0</v>
      </c>
      <c r="R130" s="40">
        <v>2021</v>
      </c>
      <c r="S130" s="69">
        <v>0.3</v>
      </c>
      <c r="T130" s="69">
        <v>0.6</v>
      </c>
      <c r="U130" s="69">
        <v>0.9</v>
      </c>
      <c r="V130" s="69">
        <v>1</v>
      </c>
      <c r="W130" s="69"/>
      <c r="X130" s="69"/>
      <c r="Y130" s="69">
        <v>1</v>
      </c>
      <c r="Z130" s="216"/>
      <c r="AA130" s="216"/>
      <c r="AB130" s="216"/>
      <c r="AC130" s="216"/>
      <c r="AD130" s="216"/>
      <c r="AE130" s="216"/>
      <c r="AF130" s="265" t="str">
        <f t="shared" si="3"/>
        <v/>
      </c>
      <c r="AG130" s="217"/>
      <c r="AH130" s="40" t="s">
        <v>240</v>
      </c>
      <c r="AI130" s="217"/>
      <c r="AJ130" s="40"/>
      <c r="AK130" s="217"/>
      <c r="AL130" s="40" t="s">
        <v>240</v>
      </c>
      <c r="AM130" s="217"/>
      <c r="AN130" s="40"/>
      <c r="AO130" s="217"/>
      <c r="AP130" s="40" t="s">
        <v>240</v>
      </c>
      <c r="AQ130" s="217"/>
      <c r="AR130" s="40"/>
      <c r="AS130" s="217"/>
      <c r="AT130" s="40" t="s">
        <v>240</v>
      </c>
      <c r="AU130" s="217"/>
      <c r="AV130" s="40"/>
      <c r="AW130" s="217"/>
      <c r="AX130" s="40"/>
      <c r="AY130" s="217"/>
      <c r="AZ130" s="40"/>
      <c r="BA130" s="217"/>
      <c r="BB130" s="40"/>
      <c r="BC130" s="217"/>
      <c r="BD130" s="40"/>
      <c r="BE130" s="266" t="str">
        <f t="shared" si="2"/>
        <v/>
      </c>
      <c r="BF130" s="255" t="s">
        <v>963</v>
      </c>
      <c r="BG130" s="256"/>
      <c r="BH130" s="69"/>
      <c r="BI130" s="69"/>
      <c r="BJ130" s="217"/>
      <c r="BK130" s="69"/>
      <c r="BL130" s="252"/>
      <c r="BM130" s="252"/>
      <c r="BN130" s="256"/>
      <c r="BO130" s="69"/>
      <c r="BP130" s="69"/>
      <c r="BQ130" s="217"/>
      <c r="BR130" s="69"/>
      <c r="BS130" s="252"/>
      <c r="BT130" s="252"/>
    </row>
    <row r="131" spans="1:72" ht="218.2" customHeight="1">
      <c r="A131" s="26"/>
      <c r="B131" s="362"/>
      <c r="C131" s="360"/>
      <c r="D131" s="302" t="s">
        <v>826</v>
      </c>
      <c r="E131" s="263">
        <v>9.1000000000000004E-3</v>
      </c>
      <c r="F131" s="39" t="s">
        <v>700</v>
      </c>
      <c r="G131" s="309" t="s">
        <v>324</v>
      </c>
      <c r="H131" s="309" t="s">
        <v>322</v>
      </c>
      <c r="I131" s="309" t="s">
        <v>323</v>
      </c>
      <c r="J131" s="309" t="s">
        <v>410</v>
      </c>
      <c r="K131" s="311">
        <v>44238</v>
      </c>
      <c r="L131" s="311">
        <v>45657</v>
      </c>
      <c r="M131" s="306" t="s">
        <v>18</v>
      </c>
      <c r="N131" s="306" t="s">
        <v>1214</v>
      </c>
      <c r="O131" s="309" t="s">
        <v>1088</v>
      </c>
      <c r="P131" s="253" t="s">
        <v>230</v>
      </c>
      <c r="Q131" s="69">
        <v>0</v>
      </c>
      <c r="R131" s="40">
        <v>2021</v>
      </c>
      <c r="S131" s="69">
        <v>0.25</v>
      </c>
      <c r="T131" s="69">
        <v>0.5</v>
      </c>
      <c r="U131" s="69">
        <v>0.75</v>
      </c>
      <c r="V131" s="69">
        <v>1</v>
      </c>
      <c r="W131" s="69"/>
      <c r="X131" s="69"/>
      <c r="Y131" s="69">
        <v>1</v>
      </c>
      <c r="Z131" s="216"/>
      <c r="AA131" s="216"/>
      <c r="AB131" s="216"/>
      <c r="AC131" s="216"/>
      <c r="AD131" s="216"/>
      <c r="AE131" s="216"/>
      <c r="AF131" s="265" t="str">
        <f t="shared" si="3"/>
        <v/>
      </c>
      <c r="AG131" s="217"/>
      <c r="AH131" s="40" t="s">
        <v>241</v>
      </c>
      <c r="AI131" s="217"/>
      <c r="AJ131" s="40"/>
      <c r="AK131" s="217"/>
      <c r="AL131" s="40" t="s">
        <v>241</v>
      </c>
      <c r="AM131" s="217"/>
      <c r="AN131" s="40"/>
      <c r="AO131" s="217"/>
      <c r="AP131" s="40" t="s">
        <v>241</v>
      </c>
      <c r="AQ131" s="217"/>
      <c r="AR131" s="40"/>
      <c r="AS131" s="217"/>
      <c r="AT131" s="40" t="s">
        <v>241</v>
      </c>
      <c r="AU131" s="217"/>
      <c r="AV131" s="40"/>
      <c r="AW131" s="217"/>
      <c r="AX131" s="40"/>
      <c r="AY131" s="217"/>
      <c r="AZ131" s="40"/>
      <c r="BA131" s="217"/>
      <c r="BB131" s="40"/>
      <c r="BC131" s="217"/>
      <c r="BD131" s="40"/>
      <c r="BE131" s="266" t="str">
        <f t="shared" si="2"/>
        <v/>
      </c>
      <c r="BF131" s="255" t="s">
        <v>964</v>
      </c>
      <c r="BG131" s="256"/>
      <c r="BH131" s="69"/>
      <c r="BI131" s="69"/>
      <c r="BJ131" s="217"/>
      <c r="BK131" s="69"/>
      <c r="BL131" s="252"/>
      <c r="BM131" s="252"/>
      <c r="BN131" s="256"/>
      <c r="BO131" s="69"/>
      <c r="BP131" s="69"/>
      <c r="BQ131" s="217"/>
      <c r="BR131" s="69"/>
      <c r="BS131" s="252"/>
      <c r="BT131" s="252"/>
    </row>
    <row r="132" spans="1:72" ht="134.30000000000001" customHeight="1">
      <c r="A132" s="26"/>
      <c r="B132" s="362"/>
      <c r="C132" s="360"/>
      <c r="D132" s="302" t="s">
        <v>827</v>
      </c>
      <c r="E132" s="263">
        <v>9.1000000000000004E-3</v>
      </c>
      <c r="F132" s="39" t="s">
        <v>700</v>
      </c>
      <c r="G132" s="309" t="s">
        <v>324</v>
      </c>
      <c r="H132" s="309" t="s">
        <v>322</v>
      </c>
      <c r="I132" s="309" t="s">
        <v>323</v>
      </c>
      <c r="J132" s="309" t="s">
        <v>410</v>
      </c>
      <c r="K132" s="311">
        <v>44238</v>
      </c>
      <c r="L132" s="311">
        <v>46022</v>
      </c>
      <c r="M132" s="306" t="s">
        <v>18</v>
      </c>
      <c r="N132" s="306" t="s">
        <v>1215</v>
      </c>
      <c r="O132" s="309" t="s">
        <v>1089</v>
      </c>
      <c r="P132" s="253" t="s">
        <v>230</v>
      </c>
      <c r="Q132" s="69">
        <v>0</v>
      </c>
      <c r="R132" s="40">
        <v>2021</v>
      </c>
      <c r="S132" s="69">
        <v>0.2</v>
      </c>
      <c r="T132" s="69">
        <v>0.4</v>
      </c>
      <c r="U132" s="69">
        <v>0.6</v>
      </c>
      <c r="V132" s="69">
        <v>0.8</v>
      </c>
      <c r="W132" s="69">
        <v>1</v>
      </c>
      <c r="X132" s="69"/>
      <c r="Y132" s="69">
        <v>1</v>
      </c>
      <c r="Z132" s="216"/>
      <c r="AA132" s="216"/>
      <c r="AB132" s="216"/>
      <c r="AC132" s="216"/>
      <c r="AD132" s="216"/>
      <c r="AE132" s="216"/>
      <c r="AF132" s="265" t="str">
        <f t="shared" si="3"/>
        <v/>
      </c>
      <c r="AG132" s="217"/>
      <c r="AH132" s="40" t="s">
        <v>241</v>
      </c>
      <c r="AI132" s="217"/>
      <c r="AJ132" s="40"/>
      <c r="AK132" s="217"/>
      <c r="AL132" s="40" t="s">
        <v>241</v>
      </c>
      <c r="AM132" s="217"/>
      <c r="AN132" s="40"/>
      <c r="AO132" s="217"/>
      <c r="AP132" s="40" t="s">
        <v>241</v>
      </c>
      <c r="AQ132" s="217"/>
      <c r="AR132" s="40"/>
      <c r="AS132" s="217"/>
      <c r="AT132" s="40" t="s">
        <v>241</v>
      </c>
      <c r="AU132" s="217"/>
      <c r="AV132" s="40"/>
      <c r="AW132" s="217"/>
      <c r="AX132" s="40" t="s">
        <v>241</v>
      </c>
      <c r="AY132" s="217"/>
      <c r="AZ132" s="40"/>
      <c r="BA132" s="217"/>
      <c r="BB132" s="40"/>
      <c r="BC132" s="217"/>
      <c r="BD132" s="40"/>
      <c r="BE132" s="266" t="str">
        <f t="shared" si="2"/>
        <v/>
      </c>
      <c r="BF132" s="255" t="s">
        <v>965</v>
      </c>
      <c r="BG132" s="256"/>
      <c r="BH132" s="69"/>
      <c r="BI132" s="69"/>
      <c r="BJ132" s="217"/>
      <c r="BK132" s="69"/>
      <c r="BL132" s="252"/>
      <c r="BM132" s="252"/>
      <c r="BN132" s="256"/>
      <c r="BO132" s="69"/>
      <c r="BP132" s="69"/>
      <c r="BQ132" s="217"/>
      <c r="BR132" s="69"/>
      <c r="BS132" s="252"/>
      <c r="BT132" s="252"/>
    </row>
    <row r="133" spans="1:72" ht="83.3" customHeight="1">
      <c r="A133" s="26"/>
      <c r="B133" s="362"/>
      <c r="C133" s="360"/>
      <c r="D133" s="302" t="s">
        <v>828</v>
      </c>
      <c r="E133" s="263">
        <v>9.1000000000000004E-3</v>
      </c>
      <c r="F133" s="39" t="s">
        <v>700</v>
      </c>
      <c r="G133" s="309" t="s">
        <v>325</v>
      </c>
      <c r="H133" s="309" t="s">
        <v>685</v>
      </c>
      <c r="I133" s="309" t="s">
        <v>686</v>
      </c>
      <c r="J133" s="309" t="s">
        <v>687</v>
      </c>
      <c r="K133" s="311">
        <v>44238</v>
      </c>
      <c r="L133" s="311">
        <v>46022</v>
      </c>
      <c r="M133" s="306" t="s">
        <v>18</v>
      </c>
      <c r="N133" s="306" t="s">
        <v>1216</v>
      </c>
      <c r="O133" s="309" t="s">
        <v>717</v>
      </c>
      <c r="P133" s="253" t="s">
        <v>230</v>
      </c>
      <c r="Q133" s="69">
        <v>0</v>
      </c>
      <c r="R133" s="40">
        <v>2021</v>
      </c>
      <c r="S133" s="69">
        <v>7.0000000000000007E-2</v>
      </c>
      <c r="T133" s="69">
        <v>0.21</v>
      </c>
      <c r="U133" s="69">
        <v>0.5</v>
      </c>
      <c r="V133" s="69">
        <v>0.78</v>
      </c>
      <c r="W133" s="69">
        <v>1</v>
      </c>
      <c r="X133" s="40" t="s">
        <v>360</v>
      </c>
      <c r="Y133" s="69">
        <v>1</v>
      </c>
      <c r="Z133" s="265">
        <v>12000</v>
      </c>
      <c r="AA133" s="265">
        <v>25090</v>
      </c>
      <c r="AB133" s="265">
        <v>50200</v>
      </c>
      <c r="AC133" s="265">
        <v>50200</v>
      </c>
      <c r="AD133" s="265">
        <v>44710</v>
      </c>
      <c r="AE133" s="216" t="s">
        <v>360</v>
      </c>
      <c r="AF133" s="265">
        <f t="shared" si="3"/>
        <v>182200</v>
      </c>
      <c r="AG133" s="264">
        <v>12000</v>
      </c>
      <c r="AH133" s="40" t="s">
        <v>239</v>
      </c>
      <c r="AI133" s="217" t="s">
        <v>360</v>
      </c>
      <c r="AJ133" s="40" t="s">
        <v>360</v>
      </c>
      <c r="AK133" s="264">
        <v>25090</v>
      </c>
      <c r="AL133" s="40" t="s">
        <v>239</v>
      </c>
      <c r="AM133" s="217" t="s">
        <v>360</v>
      </c>
      <c r="AN133" s="40" t="s">
        <v>360</v>
      </c>
      <c r="AO133" s="264">
        <v>50200</v>
      </c>
      <c r="AP133" s="40" t="s">
        <v>239</v>
      </c>
      <c r="AQ133" s="217" t="s">
        <v>360</v>
      </c>
      <c r="AR133" s="40" t="s">
        <v>360</v>
      </c>
      <c r="AS133" s="264">
        <v>50200</v>
      </c>
      <c r="AT133" s="40" t="s">
        <v>239</v>
      </c>
      <c r="AU133" s="217" t="s">
        <v>360</v>
      </c>
      <c r="AV133" s="40" t="s">
        <v>360</v>
      </c>
      <c r="AW133" s="264">
        <v>44710</v>
      </c>
      <c r="AX133" s="40" t="s">
        <v>239</v>
      </c>
      <c r="AY133" s="217" t="s">
        <v>360</v>
      </c>
      <c r="AZ133" s="40" t="s">
        <v>360</v>
      </c>
      <c r="BA133" s="217"/>
      <c r="BB133" s="40"/>
      <c r="BC133" s="217" t="s">
        <v>360</v>
      </c>
      <c r="BD133" s="40" t="s">
        <v>360</v>
      </c>
      <c r="BE133" s="266">
        <f t="shared" si="2"/>
        <v>182200</v>
      </c>
      <c r="BF133" s="255" t="s">
        <v>966</v>
      </c>
      <c r="BG133" s="256"/>
      <c r="BH133" s="69"/>
      <c r="BI133" s="69"/>
      <c r="BJ133" s="217"/>
      <c r="BK133" s="69"/>
      <c r="BL133" s="252"/>
      <c r="BM133" s="252"/>
      <c r="BN133" s="256"/>
      <c r="BO133" s="69"/>
      <c r="BP133" s="69"/>
      <c r="BQ133" s="217"/>
      <c r="BR133" s="69"/>
      <c r="BS133" s="252"/>
      <c r="BT133" s="252"/>
    </row>
    <row r="134" spans="1:72" ht="116.3" customHeight="1">
      <c r="A134" s="26"/>
      <c r="B134" s="362"/>
      <c r="C134" s="360"/>
      <c r="D134" s="302" t="s">
        <v>829</v>
      </c>
      <c r="E134" s="263">
        <v>9.1000000000000004E-3</v>
      </c>
      <c r="F134" s="39" t="s">
        <v>700</v>
      </c>
      <c r="G134" s="309" t="s">
        <v>325</v>
      </c>
      <c r="H134" s="309" t="s">
        <v>685</v>
      </c>
      <c r="I134" s="309" t="s">
        <v>686</v>
      </c>
      <c r="J134" s="309" t="s">
        <v>687</v>
      </c>
      <c r="K134" s="311">
        <v>44238</v>
      </c>
      <c r="L134" s="311">
        <v>46022</v>
      </c>
      <c r="M134" s="306" t="s">
        <v>18</v>
      </c>
      <c r="N134" s="306" t="s">
        <v>1217</v>
      </c>
      <c r="O134" s="309" t="s">
        <v>718</v>
      </c>
      <c r="P134" s="253" t="s">
        <v>230</v>
      </c>
      <c r="Q134" s="69">
        <v>0</v>
      </c>
      <c r="R134" s="40">
        <v>2021</v>
      </c>
      <c r="S134" s="69">
        <v>1</v>
      </c>
      <c r="T134" s="69">
        <v>1</v>
      </c>
      <c r="U134" s="69">
        <v>1</v>
      </c>
      <c r="V134" s="69">
        <v>1</v>
      </c>
      <c r="W134" s="69">
        <v>1</v>
      </c>
      <c r="X134" s="40" t="s">
        <v>360</v>
      </c>
      <c r="Y134" s="69">
        <v>1</v>
      </c>
      <c r="Z134" s="265">
        <v>1670</v>
      </c>
      <c r="AA134" s="265">
        <v>4600</v>
      </c>
      <c r="AB134" s="265">
        <v>3000</v>
      </c>
      <c r="AC134" s="265">
        <v>3000</v>
      </c>
      <c r="AD134" s="265">
        <v>3000</v>
      </c>
      <c r="AE134" s="216" t="s">
        <v>360</v>
      </c>
      <c r="AF134" s="265">
        <f t="shared" si="3"/>
        <v>15270</v>
      </c>
      <c r="AG134" s="264">
        <v>1670</v>
      </c>
      <c r="AH134" s="40" t="s">
        <v>239</v>
      </c>
      <c r="AI134" s="217" t="s">
        <v>360</v>
      </c>
      <c r="AJ134" s="40" t="s">
        <v>360</v>
      </c>
      <c r="AK134" s="264">
        <v>4600</v>
      </c>
      <c r="AL134" s="40" t="s">
        <v>239</v>
      </c>
      <c r="AM134" s="217" t="s">
        <v>360</v>
      </c>
      <c r="AN134" s="40" t="s">
        <v>360</v>
      </c>
      <c r="AO134" s="264">
        <v>3000</v>
      </c>
      <c r="AP134" s="40" t="s">
        <v>239</v>
      </c>
      <c r="AQ134" s="217" t="s">
        <v>360</v>
      </c>
      <c r="AR134" s="40" t="s">
        <v>360</v>
      </c>
      <c r="AS134" s="264">
        <v>3000</v>
      </c>
      <c r="AT134" s="40" t="s">
        <v>239</v>
      </c>
      <c r="AU134" s="217" t="s">
        <v>360</v>
      </c>
      <c r="AV134" s="40" t="s">
        <v>360</v>
      </c>
      <c r="AW134" s="264">
        <v>3000</v>
      </c>
      <c r="AX134" s="40" t="s">
        <v>239</v>
      </c>
      <c r="AY134" s="217" t="s">
        <v>360</v>
      </c>
      <c r="AZ134" s="40" t="s">
        <v>360</v>
      </c>
      <c r="BA134" s="217"/>
      <c r="BB134" s="40"/>
      <c r="BC134" s="217" t="s">
        <v>360</v>
      </c>
      <c r="BD134" s="40" t="s">
        <v>360</v>
      </c>
      <c r="BE134" s="266">
        <f t="shared" si="2"/>
        <v>15270</v>
      </c>
      <c r="BF134" s="255" t="s">
        <v>967</v>
      </c>
      <c r="BG134" s="256"/>
      <c r="BH134" s="69"/>
      <c r="BI134" s="69"/>
      <c r="BJ134" s="217"/>
      <c r="BK134" s="69"/>
      <c r="BL134" s="252"/>
      <c r="BM134" s="252"/>
      <c r="BN134" s="256"/>
      <c r="BO134" s="69"/>
      <c r="BP134" s="69"/>
      <c r="BQ134" s="217"/>
      <c r="BR134" s="69"/>
      <c r="BS134" s="252"/>
      <c r="BT134" s="252"/>
    </row>
    <row r="135" spans="1:72" ht="83.3" customHeight="1">
      <c r="B135" s="362"/>
      <c r="C135" s="360"/>
      <c r="D135" s="302" t="s">
        <v>1258</v>
      </c>
      <c r="E135" s="263">
        <v>9.1000000000000004E-3</v>
      </c>
      <c r="F135" s="39" t="s">
        <v>700</v>
      </c>
      <c r="G135" s="309" t="s">
        <v>710</v>
      </c>
      <c r="H135" s="309" t="s">
        <v>711</v>
      </c>
      <c r="I135" s="309" t="s">
        <v>712</v>
      </c>
      <c r="J135" s="309" t="s">
        <v>713</v>
      </c>
      <c r="K135" s="311">
        <v>44621</v>
      </c>
      <c r="L135" s="311">
        <v>46371</v>
      </c>
      <c r="M135" s="306" t="s">
        <v>18</v>
      </c>
      <c r="N135" s="306" t="s">
        <v>1218</v>
      </c>
      <c r="O135" s="309" t="s">
        <v>715</v>
      </c>
      <c r="P135" s="253" t="s">
        <v>230</v>
      </c>
      <c r="Q135" s="69">
        <v>0</v>
      </c>
      <c r="R135" s="40">
        <v>2021</v>
      </c>
      <c r="S135" s="40"/>
      <c r="T135" s="69">
        <v>0.7</v>
      </c>
      <c r="U135" s="69">
        <v>0.8</v>
      </c>
      <c r="V135" s="69">
        <v>0.8</v>
      </c>
      <c r="W135" s="69">
        <v>0.9</v>
      </c>
      <c r="X135" s="69">
        <v>1</v>
      </c>
      <c r="Y135" s="69">
        <v>1</v>
      </c>
      <c r="Z135" s="216"/>
      <c r="AA135" s="265">
        <v>70.13</v>
      </c>
      <c r="AB135" s="265">
        <v>70.25</v>
      </c>
      <c r="AC135" s="265">
        <v>70.5</v>
      </c>
      <c r="AD135" s="265">
        <v>71</v>
      </c>
      <c r="AE135" s="265">
        <v>71.25</v>
      </c>
      <c r="AF135" s="265">
        <f t="shared" si="3"/>
        <v>353.13</v>
      </c>
      <c r="AG135" s="217"/>
      <c r="AH135" s="40"/>
      <c r="AI135" s="217"/>
      <c r="AJ135" s="40"/>
      <c r="AK135" s="264">
        <v>70.13</v>
      </c>
      <c r="AL135" s="40" t="s">
        <v>239</v>
      </c>
      <c r="AM135" s="217"/>
      <c r="AN135" s="40"/>
      <c r="AO135" s="264">
        <v>70.25</v>
      </c>
      <c r="AP135" s="40" t="s">
        <v>239</v>
      </c>
      <c r="AQ135" s="217"/>
      <c r="AR135" s="40"/>
      <c r="AS135" s="264">
        <v>70.5</v>
      </c>
      <c r="AT135" s="40" t="s">
        <v>239</v>
      </c>
      <c r="AU135" s="217"/>
      <c r="AV135" s="40"/>
      <c r="AW135" s="264">
        <v>71</v>
      </c>
      <c r="AX135" s="40" t="s">
        <v>239</v>
      </c>
      <c r="AY135" s="217"/>
      <c r="AZ135" s="40"/>
      <c r="BA135" s="264">
        <v>71.25</v>
      </c>
      <c r="BB135" s="40" t="s">
        <v>239</v>
      </c>
      <c r="BC135" s="217"/>
      <c r="BD135" s="40"/>
      <c r="BE135" s="266">
        <f t="shared" si="2"/>
        <v>353.13</v>
      </c>
      <c r="BF135" s="255" t="s">
        <v>968</v>
      </c>
      <c r="BG135" s="256"/>
      <c r="BH135" s="69"/>
      <c r="BI135" s="69"/>
      <c r="BJ135" s="217"/>
      <c r="BK135" s="69"/>
      <c r="BL135" s="252"/>
      <c r="BM135" s="252"/>
      <c r="BN135" s="256"/>
      <c r="BO135" s="69"/>
      <c r="BP135" s="69"/>
      <c r="BQ135" s="217"/>
      <c r="BR135" s="69"/>
      <c r="BS135" s="252"/>
      <c r="BT135" s="252"/>
    </row>
    <row r="136" spans="1:72" ht="114.75" customHeight="1">
      <c r="B136" s="362"/>
      <c r="C136" s="360"/>
      <c r="D136" s="302" t="s">
        <v>830</v>
      </c>
      <c r="E136" s="263">
        <v>9.1000000000000004E-3</v>
      </c>
      <c r="F136" s="39" t="s">
        <v>700</v>
      </c>
      <c r="G136" s="309" t="s">
        <v>325</v>
      </c>
      <c r="H136" s="309" t="s">
        <v>685</v>
      </c>
      <c r="I136" s="309" t="s">
        <v>686</v>
      </c>
      <c r="J136" s="309" t="s">
        <v>687</v>
      </c>
      <c r="K136" s="311">
        <v>44238</v>
      </c>
      <c r="L136" s="311">
        <v>46022</v>
      </c>
      <c r="M136" s="306" t="s">
        <v>18</v>
      </c>
      <c r="N136" s="306" t="s">
        <v>1219</v>
      </c>
      <c r="O136" s="309" t="s">
        <v>1090</v>
      </c>
      <c r="P136" s="253" t="s">
        <v>230</v>
      </c>
      <c r="Q136" s="69">
        <v>0</v>
      </c>
      <c r="R136" s="40">
        <v>2021</v>
      </c>
      <c r="S136" s="69">
        <v>0.3</v>
      </c>
      <c r="T136" s="69">
        <v>0.8</v>
      </c>
      <c r="U136" s="69">
        <v>0.87</v>
      </c>
      <c r="V136" s="69">
        <v>0.94</v>
      </c>
      <c r="W136" s="69">
        <v>1</v>
      </c>
      <c r="X136" s="69" t="s">
        <v>360</v>
      </c>
      <c r="Y136" s="69">
        <v>1</v>
      </c>
      <c r="Z136" s="265">
        <v>1415</v>
      </c>
      <c r="AA136" s="265">
        <v>2000</v>
      </c>
      <c r="AB136" s="265">
        <v>2300</v>
      </c>
      <c r="AC136" s="265">
        <v>2000</v>
      </c>
      <c r="AD136" s="265">
        <v>2000</v>
      </c>
      <c r="AE136" s="216" t="s">
        <v>360</v>
      </c>
      <c r="AF136" s="265">
        <f t="shared" si="3"/>
        <v>9715</v>
      </c>
      <c r="AG136" s="264">
        <v>1415</v>
      </c>
      <c r="AH136" s="40" t="s">
        <v>239</v>
      </c>
      <c r="AI136" s="217" t="s">
        <v>360</v>
      </c>
      <c r="AJ136" s="40" t="s">
        <v>360</v>
      </c>
      <c r="AK136" s="264">
        <v>2000</v>
      </c>
      <c r="AL136" s="40" t="s">
        <v>239</v>
      </c>
      <c r="AM136" s="217" t="s">
        <v>360</v>
      </c>
      <c r="AN136" s="40" t="s">
        <v>360</v>
      </c>
      <c r="AO136" s="264">
        <v>2300</v>
      </c>
      <c r="AP136" s="40" t="s">
        <v>239</v>
      </c>
      <c r="AQ136" s="217" t="s">
        <v>360</v>
      </c>
      <c r="AR136" s="40" t="s">
        <v>360</v>
      </c>
      <c r="AS136" s="264">
        <v>2000</v>
      </c>
      <c r="AT136" s="40" t="s">
        <v>239</v>
      </c>
      <c r="AU136" s="217" t="s">
        <v>360</v>
      </c>
      <c r="AV136" s="40" t="s">
        <v>360</v>
      </c>
      <c r="AW136" s="264">
        <v>2000</v>
      </c>
      <c r="AX136" s="40" t="s">
        <v>239</v>
      </c>
      <c r="AY136" s="217" t="s">
        <v>360</v>
      </c>
      <c r="AZ136" s="40" t="s">
        <v>360</v>
      </c>
      <c r="BA136" s="264"/>
      <c r="BB136" s="40"/>
      <c r="BC136" s="217" t="s">
        <v>360</v>
      </c>
      <c r="BD136" s="40" t="s">
        <v>360</v>
      </c>
      <c r="BE136" s="266">
        <f t="shared" si="2"/>
        <v>9715</v>
      </c>
      <c r="BF136" s="255" t="s">
        <v>969</v>
      </c>
      <c r="BG136" s="256"/>
      <c r="BH136" s="69"/>
      <c r="BI136" s="69"/>
      <c r="BJ136" s="217"/>
      <c r="BK136" s="69"/>
      <c r="BL136" s="252"/>
      <c r="BM136" s="252"/>
      <c r="BN136" s="256"/>
      <c r="BO136" s="69"/>
      <c r="BP136" s="69"/>
      <c r="BQ136" s="217"/>
      <c r="BR136" s="69"/>
      <c r="BS136" s="252"/>
      <c r="BT136" s="252"/>
    </row>
    <row r="137" spans="1:72" ht="212.25" customHeight="1">
      <c r="B137" s="362"/>
      <c r="C137" s="360"/>
      <c r="D137" s="302" t="s">
        <v>1259</v>
      </c>
      <c r="E137" s="263">
        <v>9.1000000000000004E-3</v>
      </c>
      <c r="F137" s="39" t="s">
        <v>700</v>
      </c>
      <c r="G137" s="309" t="s">
        <v>710</v>
      </c>
      <c r="H137" s="309" t="s">
        <v>711</v>
      </c>
      <c r="I137" s="309" t="s">
        <v>712</v>
      </c>
      <c r="J137" s="309" t="s">
        <v>713</v>
      </c>
      <c r="K137" s="311">
        <v>44256</v>
      </c>
      <c r="L137" s="311">
        <v>46371</v>
      </c>
      <c r="M137" s="306" t="s">
        <v>18</v>
      </c>
      <c r="N137" s="306" t="s">
        <v>1220</v>
      </c>
      <c r="O137" s="309" t="s">
        <v>716</v>
      </c>
      <c r="P137" s="253" t="s">
        <v>230</v>
      </c>
      <c r="Q137" s="69">
        <v>0</v>
      </c>
      <c r="R137" s="40">
        <v>2021</v>
      </c>
      <c r="S137" s="69">
        <v>0.3</v>
      </c>
      <c r="T137" s="69">
        <v>0.6</v>
      </c>
      <c r="U137" s="69">
        <v>0.6</v>
      </c>
      <c r="V137" s="69">
        <v>0.8</v>
      </c>
      <c r="W137" s="69">
        <v>0.8</v>
      </c>
      <c r="X137" s="69">
        <v>1</v>
      </c>
      <c r="Y137" s="69" t="s">
        <v>714</v>
      </c>
      <c r="Z137" s="265">
        <v>140</v>
      </c>
      <c r="AA137" s="265">
        <v>140.25</v>
      </c>
      <c r="AB137" s="265">
        <v>140.5</v>
      </c>
      <c r="AC137" s="265">
        <v>141</v>
      </c>
      <c r="AD137" s="265">
        <v>142</v>
      </c>
      <c r="AE137" s="265">
        <v>142.5</v>
      </c>
      <c r="AF137" s="265">
        <f t="shared" si="3"/>
        <v>846.25</v>
      </c>
      <c r="AG137" s="264">
        <v>140</v>
      </c>
      <c r="AH137" s="40" t="s">
        <v>239</v>
      </c>
      <c r="AI137" s="217"/>
      <c r="AJ137" s="40"/>
      <c r="AK137" s="264">
        <v>140.25</v>
      </c>
      <c r="AL137" s="40" t="s">
        <v>239</v>
      </c>
      <c r="AM137" s="217"/>
      <c r="AN137" s="40"/>
      <c r="AO137" s="264">
        <v>140.5</v>
      </c>
      <c r="AP137" s="40" t="s">
        <v>239</v>
      </c>
      <c r="AQ137" s="217"/>
      <c r="AR137" s="40"/>
      <c r="AS137" s="264">
        <v>141</v>
      </c>
      <c r="AT137" s="40" t="s">
        <v>239</v>
      </c>
      <c r="AU137" s="217"/>
      <c r="AV137" s="40"/>
      <c r="AW137" s="264">
        <v>142</v>
      </c>
      <c r="AX137" s="40" t="s">
        <v>239</v>
      </c>
      <c r="AY137" s="217"/>
      <c r="AZ137" s="40"/>
      <c r="BA137" s="264">
        <v>142.5</v>
      </c>
      <c r="BB137" s="40" t="s">
        <v>239</v>
      </c>
      <c r="BC137" s="217"/>
      <c r="BD137" s="40"/>
      <c r="BE137" s="266">
        <f t="shared" si="2"/>
        <v>846.25</v>
      </c>
      <c r="BF137" s="255" t="s">
        <v>970</v>
      </c>
      <c r="BG137" s="256"/>
      <c r="BH137" s="69"/>
      <c r="BI137" s="69"/>
      <c r="BJ137" s="217"/>
      <c r="BK137" s="69"/>
      <c r="BL137" s="252"/>
      <c r="BM137" s="252"/>
      <c r="BN137" s="256"/>
      <c r="BO137" s="69"/>
      <c r="BP137" s="69"/>
      <c r="BQ137" s="217"/>
      <c r="BR137" s="69"/>
      <c r="BS137" s="252"/>
      <c r="BT137" s="252"/>
    </row>
    <row r="138" spans="1:72" ht="114.75" customHeight="1">
      <c r="B138" s="362"/>
      <c r="C138" s="360"/>
      <c r="D138" s="302" t="s">
        <v>831</v>
      </c>
      <c r="E138" s="263">
        <v>8.9999999999999993E-3</v>
      </c>
      <c r="F138" s="39" t="s">
        <v>700</v>
      </c>
      <c r="G138" s="309" t="s">
        <v>325</v>
      </c>
      <c r="H138" s="309" t="s">
        <v>685</v>
      </c>
      <c r="I138" s="309" t="s">
        <v>686</v>
      </c>
      <c r="J138" s="309" t="s">
        <v>687</v>
      </c>
      <c r="K138" s="311">
        <v>44238</v>
      </c>
      <c r="L138" s="311">
        <v>45291</v>
      </c>
      <c r="M138" s="306" t="s">
        <v>18</v>
      </c>
      <c r="N138" s="306" t="s">
        <v>1221</v>
      </c>
      <c r="O138" s="309" t="s">
        <v>720</v>
      </c>
      <c r="P138" s="253" t="s">
        <v>230</v>
      </c>
      <c r="Q138" s="69">
        <v>0</v>
      </c>
      <c r="R138" s="40">
        <v>2021</v>
      </c>
      <c r="S138" s="69">
        <v>1</v>
      </c>
      <c r="T138" s="69">
        <v>1</v>
      </c>
      <c r="U138" s="69">
        <v>1</v>
      </c>
      <c r="V138" s="69"/>
      <c r="W138" s="69"/>
      <c r="X138" s="69" t="s">
        <v>360</v>
      </c>
      <c r="Y138" s="69">
        <v>1</v>
      </c>
      <c r="Z138" s="265">
        <v>2000</v>
      </c>
      <c r="AA138" s="265">
        <v>600</v>
      </c>
      <c r="AB138" s="265">
        <v>600</v>
      </c>
      <c r="AC138" s="265" t="s">
        <v>360</v>
      </c>
      <c r="AD138" s="265" t="s">
        <v>360</v>
      </c>
      <c r="AE138" s="216" t="s">
        <v>360</v>
      </c>
      <c r="AF138" s="265">
        <f t="shared" si="3"/>
        <v>3200</v>
      </c>
      <c r="AG138" s="264">
        <v>2000</v>
      </c>
      <c r="AH138" s="40" t="s">
        <v>239</v>
      </c>
      <c r="AI138" s="217" t="s">
        <v>360</v>
      </c>
      <c r="AJ138" s="40" t="s">
        <v>360</v>
      </c>
      <c r="AK138" s="264">
        <v>600</v>
      </c>
      <c r="AL138" s="40" t="s">
        <v>239</v>
      </c>
      <c r="AM138" s="217" t="s">
        <v>360</v>
      </c>
      <c r="AN138" s="40" t="s">
        <v>360</v>
      </c>
      <c r="AO138" s="264">
        <v>600</v>
      </c>
      <c r="AP138" s="40" t="s">
        <v>239</v>
      </c>
      <c r="AQ138" s="217" t="s">
        <v>360</v>
      </c>
      <c r="AR138" s="40" t="s">
        <v>360</v>
      </c>
      <c r="AS138" s="264"/>
      <c r="AT138" s="40"/>
      <c r="AU138" s="217"/>
      <c r="AV138" s="40"/>
      <c r="AW138" s="264"/>
      <c r="AX138" s="40"/>
      <c r="AY138" s="217"/>
      <c r="AZ138" s="40"/>
      <c r="BA138" s="264"/>
      <c r="BB138" s="40"/>
      <c r="BC138" s="217" t="s">
        <v>360</v>
      </c>
      <c r="BD138" s="40" t="s">
        <v>360</v>
      </c>
      <c r="BE138" s="266">
        <f t="shared" si="2"/>
        <v>3200</v>
      </c>
      <c r="BF138" s="255" t="s">
        <v>971</v>
      </c>
      <c r="BG138" s="256"/>
      <c r="BH138" s="69"/>
      <c r="BI138" s="69"/>
      <c r="BJ138" s="217"/>
      <c r="BK138" s="69"/>
      <c r="BL138" s="252"/>
      <c r="BM138" s="252"/>
      <c r="BN138" s="256"/>
      <c r="BO138" s="69"/>
      <c r="BP138" s="69"/>
      <c r="BQ138" s="217"/>
      <c r="BR138" s="69"/>
      <c r="BS138" s="252"/>
      <c r="BT138" s="252"/>
    </row>
    <row r="139" spans="1:72" ht="118.5" customHeight="1">
      <c r="B139" s="362"/>
      <c r="C139" s="360"/>
      <c r="D139" s="302" t="s">
        <v>832</v>
      </c>
      <c r="E139" s="263">
        <v>8.9999999999999993E-3</v>
      </c>
      <c r="F139" s="39" t="s">
        <v>700</v>
      </c>
      <c r="G139" s="309" t="s">
        <v>710</v>
      </c>
      <c r="H139" s="309" t="s">
        <v>711</v>
      </c>
      <c r="I139" s="309" t="s">
        <v>712</v>
      </c>
      <c r="J139" s="309" t="s">
        <v>713</v>
      </c>
      <c r="K139" s="311">
        <v>44256</v>
      </c>
      <c r="L139" s="311">
        <v>46371</v>
      </c>
      <c r="M139" s="306" t="s">
        <v>18</v>
      </c>
      <c r="N139" s="306" t="s">
        <v>1222</v>
      </c>
      <c r="O139" s="309" t="s">
        <v>719</v>
      </c>
      <c r="P139" s="253" t="s">
        <v>230</v>
      </c>
      <c r="Q139" s="69">
        <v>0</v>
      </c>
      <c r="R139" s="40">
        <v>2021</v>
      </c>
      <c r="S139" s="69">
        <v>1</v>
      </c>
      <c r="T139" s="69">
        <v>1</v>
      </c>
      <c r="U139" s="69">
        <v>1</v>
      </c>
      <c r="V139" s="69">
        <v>1</v>
      </c>
      <c r="W139" s="69">
        <v>1</v>
      </c>
      <c r="X139" s="69">
        <v>1</v>
      </c>
      <c r="Y139" s="69">
        <v>1</v>
      </c>
      <c r="Z139" s="265">
        <v>58.2</v>
      </c>
      <c r="AA139" s="265">
        <v>58.3</v>
      </c>
      <c r="AB139" s="265">
        <v>58.4</v>
      </c>
      <c r="AC139" s="265">
        <v>58.5</v>
      </c>
      <c r="AD139" s="265">
        <v>58.6</v>
      </c>
      <c r="AE139" s="265">
        <v>58.8</v>
      </c>
      <c r="AF139" s="265">
        <f t="shared" ref="AF139" si="4">IF(SUM(Z139:AE139)=0,"",SUM(Z139:AE139))</f>
        <v>350.8</v>
      </c>
      <c r="AG139" s="264">
        <v>58.2</v>
      </c>
      <c r="AH139" s="40" t="s">
        <v>239</v>
      </c>
      <c r="AI139" s="217"/>
      <c r="AJ139" s="40"/>
      <c r="AK139" s="264">
        <v>58.3</v>
      </c>
      <c r="AL139" s="40" t="s">
        <v>239</v>
      </c>
      <c r="AM139" s="217"/>
      <c r="AN139" s="40"/>
      <c r="AO139" s="264">
        <v>58.4</v>
      </c>
      <c r="AP139" s="40" t="s">
        <v>239</v>
      </c>
      <c r="AQ139" s="217"/>
      <c r="AR139" s="40"/>
      <c r="AS139" s="264">
        <v>58.5</v>
      </c>
      <c r="AT139" s="40" t="s">
        <v>239</v>
      </c>
      <c r="AU139" s="217"/>
      <c r="AV139" s="40"/>
      <c r="AW139" s="264">
        <v>58.6</v>
      </c>
      <c r="AX139" s="40" t="s">
        <v>239</v>
      </c>
      <c r="AY139" s="217"/>
      <c r="AZ139" s="40"/>
      <c r="BA139" s="264">
        <v>58.8</v>
      </c>
      <c r="BB139" s="40" t="s">
        <v>239</v>
      </c>
      <c r="BC139" s="217"/>
      <c r="BD139" s="40"/>
      <c r="BE139" s="266">
        <f t="shared" ref="BE139" si="5">IF(SUM(AG139,AI139,AK139,AM139,AO139,AQ139,AS139,AU139,AW139,AY139,BA139,BC139)=0,"",SUM(AG139,AI139,AK139,AM139,AO139,AQ139,AS139,AU139,AW139,AY139,BA139,BC139))</f>
        <v>350.8</v>
      </c>
      <c r="BF139" s="255" t="s">
        <v>972</v>
      </c>
      <c r="BG139" s="256"/>
      <c r="BH139" s="69"/>
      <c r="BI139" s="69"/>
      <c r="BJ139" s="217"/>
      <c r="BK139" s="69"/>
      <c r="BL139" s="252"/>
      <c r="BM139" s="252"/>
      <c r="BN139" s="256"/>
      <c r="BO139" s="69"/>
      <c r="BP139" s="69"/>
      <c r="BQ139" s="217"/>
      <c r="BR139" s="69"/>
      <c r="BS139" s="252"/>
      <c r="BT139" s="252"/>
    </row>
    <row r="140" spans="1:72" ht="243.7" customHeight="1">
      <c r="B140" s="362"/>
      <c r="C140" s="360"/>
      <c r="D140" s="302" t="s">
        <v>833</v>
      </c>
      <c r="E140" s="263">
        <v>9.1000000000000004E-3</v>
      </c>
      <c r="F140" s="39" t="s">
        <v>700</v>
      </c>
      <c r="G140" s="309" t="s">
        <v>688</v>
      </c>
      <c r="H140" s="309" t="s">
        <v>689</v>
      </c>
      <c r="I140" s="309" t="s">
        <v>690</v>
      </c>
      <c r="J140" s="309" t="s">
        <v>691</v>
      </c>
      <c r="K140" s="311">
        <v>44238</v>
      </c>
      <c r="L140" s="311">
        <v>46022</v>
      </c>
      <c r="M140" s="306" t="s">
        <v>18</v>
      </c>
      <c r="N140" s="306" t="s">
        <v>1223</v>
      </c>
      <c r="O140" s="309" t="s">
        <v>1091</v>
      </c>
      <c r="P140" s="253" t="s">
        <v>230</v>
      </c>
      <c r="Q140" s="69">
        <v>0</v>
      </c>
      <c r="R140" s="40">
        <v>2021</v>
      </c>
      <c r="S140" s="69">
        <v>0.2</v>
      </c>
      <c r="T140" s="69">
        <v>0.4</v>
      </c>
      <c r="U140" s="69">
        <v>0.52</v>
      </c>
      <c r="V140" s="69">
        <v>0.76</v>
      </c>
      <c r="W140" s="69">
        <v>1</v>
      </c>
      <c r="X140" s="40" t="s">
        <v>360</v>
      </c>
      <c r="Y140" s="69">
        <v>1</v>
      </c>
      <c r="Z140" s="265"/>
      <c r="AA140" s="265"/>
      <c r="AB140" s="265">
        <v>500</v>
      </c>
      <c r="AC140" s="265">
        <v>500</v>
      </c>
      <c r="AD140" s="265">
        <v>500</v>
      </c>
      <c r="AE140" s="216" t="s">
        <v>360</v>
      </c>
      <c r="AF140" s="265">
        <f t="shared" si="3"/>
        <v>1500</v>
      </c>
      <c r="AG140" s="264"/>
      <c r="AH140" s="40" t="s">
        <v>241</v>
      </c>
      <c r="AI140" s="217" t="s">
        <v>360</v>
      </c>
      <c r="AJ140" s="40" t="s">
        <v>360</v>
      </c>
      <c r="AK140" s="264"/>
      <c r="AL140" s="40" t="s">
        <v>241</v>
      </c>
      <c r="AM140" s="217" t="s">
        <v>360</v>
      </c>
      <c r="AN140" s="40" t="s">
        <v>360</v>
      </c>
      <c r="AO140" s="264">
        <v>500</v>
      </c>
      <c r="AP140" s="40" t="s">
        <v>244</v>
      </c>
      <c r="AQ140" s="217" t="s">
        <v>360</v>
      </c>
      <c r="AR140" s="40" t="s">
        <v>360</v>
      </c>
      <c r="AS140" s="264">
        <v>500</v>
      </c>
      <c r="AT140" s="40" t="s">
        <v>244</v>
      </c>
      <c r="AU140" s="217" t="s">
        <v>360</v>
      </c>
      <c r="AV140" s="40" t="s">
        <v>360</v>
      </c>
      <c r="AW140" s="264">
        <v>500</v>
      </c>
      <c r="AX140" s="40" t="s">
        <v>244</v>
      </c>
      <c r="AY140" s="217" t="s">
        <v>360</v>
      </c>
      <c r="AZ140" s="40" t="s">
        <v>360</v>
      </c>
      <c r="BA140" s="217" t="s">
        <v>360</v>
      </c>
      <c r="BB140" s="40" t="s">
        <v>360</v>
      </c>
      <c r="BC140" s="217" t="s">
        <v>360</v>
      </c>
      <c r="BD140" s="40" t="s">
        <v>360</v>
      </c>
      <c r="BE140" s="266">
        <f t="shared" si="2"/>
        <v>1500</v>
      </c>
      <c r="BF140" s="255" t="s">
        <v>973</v>
      </c>
      <c r="BG140" s="256"/>
      <c r="BH140" s="69"/>
      <c r="BI140" s="69"/>
      <c r="BJ140" s="217"/>
      <c r="BK140" s="69"/>
      <c r="BL140" s="252"/>
      <c r="BM140" s="252"/>
      <c r="BN140" s="256"/>
      <c r="BO140" s="69"/>
      <c r="BP140" s="69"/>
      <c r="BQ140" s="217"/>
      <c r="BR140" s="69"/>
      <c r="BS140" s="252"/>
      <c r="BT140" s="252"/>
    </row>
    <row r="141" spans="1:72" s="268" customFormat="1" ht="117.7" customHeight="1">
      <c r="B141" s="382" t="s">
        <v>1254</v>
      </c>
      <c r="C141" s="385">
        <v>0.2</v>
      </c>
      <c r="D141" s="303" t="s">
        <v>834</v>
      </c>
      <c r="E141" s="269">
        <v>0.02</v>
      </c>
      <c r="F141" s="270" t="s">
        <v>700</v>
      </c>
      <c r="G141" s="310" t="s">
        <v>305</v>
      </c>
      <c r="H141" s="310" t="s">
        <v>270</v>
      </c>
      <c r="I141" s="310" t="s">
        <v>436</v>
      </c>
      <c r="J141" s="309" t="s">
        <v>437</v>
      </c>
      <c r="K141" s="311">
        <v>44238</v>
      </c>
      <c r="L141" s="312">
        <v>44926</v>
      </c>
      <c r="M141" s="307" t="s">
        <v>18</v>
      </c>
      <c r="N141" s="307" t="s">
        <v>1224</v>
      </c>
      <c r="O141" s="310" t="s">
        <v>1092</v>
      </c>
      <c r="P141" s="271" t="s">
        <v>230</v>
      </c>
      <c r="Q141" s="277">
        <v>0</v>
      </c>
      <c r="R141" s="273">
        <v>2021</v>
      </c>
      <c r="S141" s="277">
        <v>0.5</v>
      </c>
      <c r="T141" s="69">
        <v>1</v>
      </c>
      <c r="U141" s="277"/>
      <c r="V141" s="277"/>
      <c r="W141" s="277"/>
      <c r="X141" s="277"/>
      <c r="Y141" s="277">
        <v>1</v>
      </c>
      <c r="Z141" s="343">
        <v>50</v>
      </c>
      <c r="AA141" s="343">
        <v>50</v>
      </c>
      <c r="AB141" s="274"/>
      <c r="AC141" s="274"/>
      <c r="AD141" s="274"/>
      <c r="AE141" s="274"/>
      <c r="AF141" s="279">
        <f t="shared" si="3"/>
        <v>100</v>
      </c>
      <c r="AG141" s="344">
        <v>50</v>
      </c>
      <c r="AH141" s="345" t="s">
        <v>239</v>
      </c>
      <c r="AI141" s="344"/>
      <c r="AJ141" s="345"/>
      <c r="AK141" s="344">
        <v>50</v>
      </c>
      <c r="AL141" s="345" t="s">
        <v>239</v>
      </c>
      <c r="AM141" s="275"/>
      <c r="AN141" s="273"/>
      <c r="AO141" s="275"/>
      <c r="AP141" s="273"/>
      <c r="AQ141" s="275"/>
      <c r="AR141" s="273"/>
      <c r="AS141" s="275"/>
      <c r="AT141" s="273"/>
      <c r="AU141" s="275"/>
      <c r="AV141" s="273"/>
      <c r="AW141" s="275"/>
      <c r="AX141" s="273"/>
      <c r="AY141" s="275"/>
      <c r="AZ141" s="273"/>
      <c r="BA141" s="275"/>
      <c r="BB141" s="273"/>
      <c r="BC141" s="275"/>
      <c r="BD141" s="273"/>
      <c r="BE141" s="288">
        <f t="shared" si="2"/>
        <v>100</v>
      </c>
      <c r="BF141" s="318" t="s">
        <v>974</v>
      </c>
      <c r="BG141" s="256"/>
      <c r="BH141" s="319"/>
      <c r="BI141" s="319"/>
      <c r="BJ141" s="320"/>
      <c r="BK141" s="319"/>
      <c r="BL141" s="321"/>
      <c r="BM141" s="321"/>
      <c r="BN141" s="256"/>
      <c r="BO141" s="319"/>
      <c r="BP141" s="319"/>
      <c r="BQ141" s="320"/>
      <c r="BR141" s="319"/>
      <c r="BS141" s="321"/>
      <c r="BT141" s="321"/>
    </row>
    <row r="142" spans="1:72" s="268" customFormat="1" ht="285.05" customHeight="1">
      <c r="B142" s="383"/>
      <c r="C142" s="386"/>
      <c r="D142" s="303" t="s">
        <v>835</v>
      </c>
      <c r="E142" s="269">
        <v>0.02</v>
      </c>
      <c r="F142" s="270" t="s">
        <v>700</v>
      </c>
      <c r="G142" s="310" t="s">
        <v>305</v>
      </c>
      <c r="H142" s="310" t="s">
        <v>270</v>
      </c>
      <c r="I142" s="310" t="s">
        <v>436</v>
      </c>
      <c r="J142" s="310" t="s">
        <v>437</v>
      </c>
      <c r="K142" s="311">
        <v>44238</v>
      </c>
      <c r="L142" s="312">
        <v>44926</v>
      </c>
      <c r="M142" s="307" t="s">
        <v>18</v>
      </c>
      <c r="N142" s="307" t="s">
        <v>1225</v>
      </c>
      <c r="O142" s="310" t="s">
        <v>1093</v>
      </c>
      <c r="P142" s="271" t="s">
        <v>230</v>
      </c>
      <c r="Q142" s="277">
        <v>0</v>
      </c>
      <c r="R142" s="273">
        <v>2021</v>
      </c>
      <c r="S142" s="277">
        <v>0.5</v>
      </c>
      <c r="T142" s="277">
        <v>1</v>
      </c>
      <c r="U142" s="272"/>
      <c r="V142" s="272"/>
      <c r="W142" s="272"/>
      <c r="X142" s="272"/>
      <c r="Y142" s="277">
        <v>1</v>
      </c>
      <c r="Z142" s="274"/>
      <c r="AA142" s="274"/>
      <c r="AB142" s="274"/>
      <c r="AC142" s="274"/>
      <c r="AD142" s="274"/>
      <c r="AE142" s="274"/>
      <c r="AF142" s="279" t="str">
        <f t="shared" si="3"/>
        <v/>
      </c>
      <c r="AG142" s="275"/>
      <c r="AH142" s="273" t="s">
        <v>241</v>
      </c>
      <c r="AI142" s="275"/>
      <c r="AJ142" s="273"/>
      <c r="AK142" s="275"/>
      <c r="AL142" s="273" t="s">
        <v>241</v>
      </c>
      <c r="AM142" s="275"/>
      <c r="AN142" s="273"/>
      <c r="AO142" s="275"/>
      <c r="AP142" s="273"/>
      <c r="AQ142" s="275"/>
      <c r="AR142" s="273"/>
      <c r="AS142" s="275"/>
      <c r="AT142" s="273"/>
      <c r="AU142" s="275"/>
      <c r="AV142" s="273"/>
      <c r="AW142" s="275"/>
      <c r="AX142" s="273"/>
      <c r="AY142" s="275"/>
      <c r="AZ142" s="273"/>
      <c r="BA142" s="275"/>
      <c r="BB142" s="273"/>
      <c r="BC142" s="275"/>
      <c r="BD142" s="273"/>
      <c r="BE142" s="288" t="str">
        <f t="shared" si="2"/>
        <v/>
      </c>
      <c r="BF142" s="318" t="s">
        <v>975</v>
      </c>
      <c r="BG142" s="256"/>
      <c r="BH142" s="319"/>
      <c r="BI142" s="319"/>
      <c r="BJ142" s="320"/>
      <c r="BK142" s="319"/>
      <c r="BL142" s="321"/>
      <c r="BM142" s="321"/>
      <c r="BN142" s="256"/>
      <c r="BO142" s="319"/>
      <c r="BP142" s="319"/>
      <c r="BQ142" s="320"/>
      <c r="BR142" s="319"/>
      <c r="BS142" s="321"/>
      <c r="BT142" s="321"/>
    </row>
    <row r="143" spans="1:72" s="268" customFormat="1" ht="196.45" customHeight="1">
      <c r="B143" s="383"/>
      <c r="C143" s="386"/>
      <c r="D143" s="303" t="s">
        <v>836</v>
      </c>
      <c r="E143" s="269">
        <v>0.02</v>
      </c>
      <c r="F143" s="270" t="s">
        <v>700</v>
      </c>
      <c r="G143" s="310" t="s">
        <v>692</v>
      </c>
      <c r="H143" s="310" t="s">
        <v>693</v>
      </c>
      <c r="I143" s="310" t="s">
        <v>694</v>
      </c>
      <c r="J143" s="310" t="s">
        <v>695</v>
      </c>
      <c r="K143" s="311">
        <v>44238</v>
      </c>
      <c r="L143" s="312">
        <v>44561</v>
      </c>
      <c r="M143" s="307" t="s">
        <v>18</v>
      </c>
      <c r="N143" s="307" t="s">
        <v>1226</v>
      </c>
      <c r="O143" s="310" t="s">
        <v>1094</v>
      </c>
      <c r="P143" s="271" t="s">
        <v>230</v>
      </c>
      <c r="Q143" s="277">
        <v>0</v>
      </c>
      <c r="R143" s="273">
        <v>2021</v>
      </c>
      <c r="S143" s="277">
        <v>1</v>
      </c>
      <c r="T143" s="272"/>
      <c r="U143" s="272"/>
      <c r="V143" s="272"/>
      <c r="W143" s="272"/>
      <c r="X143" s="272"/>
      <c r="Y143" s="277">
        <v>1</v>
      </c>
      <c r="Z143" s="279">
        <v>585</v>
      </c>
      <c r="AA143" s="274"/>
      <c r="AB143" s="274"/>
      <c r="AC143" s="274"/>
      <c r="AD143" s="274"/>
      <c r="AE143" s="274"/>
      <c r="AF143" s="279">
        <f t="shared" si="3"/>
        <v>585</v>
      </c>
      <c r="AG143" s="278">
        <v>207</v>
      </c>
      <c r="AH143" s="273" t="s">
        <v>238</v>
      </c>
      <c r="AI143" s="278">
        <v>378</v>
      </c>
      <c r="AJ143" s="273" t="s">
        <v>244</v>
      </c>
      <c r="AK143" s="275"/>
      <c r="AL143" s="273"/>
      <c r="AM143" s="275"/>
      <c r="AN143" s="273"/>
      <c r="AO143" s="275"/>
      <c r="AP143" s="273"/>
      <c r="AQ143" s="275"/>
      <c r="AR143" s="273"/>
      <c r="AS143" s="275"/>
      <c r="AT143" s="273"/>
      <c r="AU143" s="275"/>
      <c r="AV143" s="273"/>
      <c r="AW143" s="275"/>
      <c r="AX143" s="273"/>
      <c r="AY143" s="275"/>
      <c r="AZ143" s="273"/>
      <c r="BA143" s="275"/>
      <c r="BB143" s="273"/>
      <c r="BC143" s="275"/>
      <c r="BD143" s="273"/>
      <c r="BE143" s="354">
        <f t="shared" si="2"/>
        <v>585</v>
      </c>
      <c r="BF143" s="318" t="s">
        <v>976</v>
      </c>
      <c r="BG143" s="256"/>
      <c r="BH143" s="319"/>
      <c r="BI143" s="319"/>
      <c r="BJ143" s="320"/>
      <c r="BK143" s="319"/>
      <c r="BL143" s="321"/>
      <c r="BM143" s="321"/>
      <c r="BN143" s="256"/>
      <c r="BO143" s="319"/>
      <c r="BP143" s="319"/>
      <c r="BQ143" s="320"/>
      <c r="BR143" s="319"/>
      <c r="BS143" s="321"/>
      <c r="BT143" s="321"/>
    </row>
    <row r="144" spans="1:72" s="268" customFormat="1" ht="145.6" customHeight="1">
      <c r="B144" s="383"/>
      <c r="C144" s="386"/>
      <c r="D144" s="303" t="s">
        <v>837</v>
      </c>
      <c r="E144" s="269">
        <v>1.4999999999999999E-2</v>
      </c>
      <c r="F144" s="270" t="s">
        <v>700</v>
      </c>
      <c r="G144" s="310" t="s">
        <v>374</v>
      </c>
      <c r="H144" s="310" t="s">
        <v>584</v>
      </c>
      <c r="I144" s="310" t="s">
        <v>585</v>
      </c>
      <c r="J144" s="310" t="s">
        <v>586</v>
      </c>
      <c r="K144" s="311">
        <v>44238</v>
      </c>
      <c r="L144" s="312">
        <v>44561</v>
      </c>
      <c r="M144" s="307" t="s">
        <v>18</v>
      </c>
      <c r="N144" s="307" t="s">
        <v>1227</v>
      </c>
      <c r="O144" s="310" t="s">
        <v>1095</v>
      </c>
      <c r="P144" s="271" t="s">
        <v>230</v>
      </c>
      <c r="Q144" s="277">
        <v>0</v>
      </c>
      <c r="R144" s="273">
        <v>2021</v>
      </c>
      <c r="S144" s="277">
        <v>1</v>
      </c>
      <c r="T144" s="272"/>
      <c r="U144" s="272"/>
      <c r="V144" s="272"/>
      <c r="W144" s="272"/>
      <c r="X144" s="272"/>
      <c r="Y144" s="277">
        <v>1</v>
      </c>
      <c r="Z144" s="279"/>
      <c r="AA144" s="274"/>
      <c r="AB144" s="274"/>
      <c r="AC144" s="274"/>
      <c r="AD144" s="274"/>
      <c r="AE144" s="274"/>
      <c r="AF144" s="279" t="str">
        <f t="shared" si="3"/>
        <v/>
      </c>
      <c r="AG144" s="278"/>
      <c r="AH144" s="273" t="s">
        <v>240</v>
      </c>
      <c r="AI144" s="278"/>
      <c r="AJ144" s="273"/>
      <c r="AK144" s="275"/>
      <c r="AL144" s="273"/>
      <c r="AM144" s="275"/>
      <c r="AN144" s="273"/>
      <c r="AO144" s="275"/>
      <c r="AP144" s="273"/>
      <c r="AQ144" s="275"/>
      <c r="AR144" s="273"/>
      <c r="AS144" s="275"/>
      <c r="AT144" s="273"/>
      <c r="AU144" s="275"/>
      <c r="AV144" s="273"/>
      <c r="AW144" s="275"/>
      <c r="AX144" s="273"/>
      <c r="AY144" s="275"/>
      <c r="AZ144" s="273"/>
      <c r="BA144" s="275"/>
      <c r="BB144" s="273"/>
      <c r="BC144" s="275"/>
      <c r="BD144" s="273"/>
      <c r="BE144" s="288" t="str">
        <f t="shared" si="2"/>
        <v/>
      </c>
      <c r="BF144" s="318" t="s">
        <v>977</v>
      </c>
      <c r="BG144" s="256"/>
      <c r="BH144" s="319"/>
      <c r="BI144" s="319"/>
      <c r="BJ144" s="320"/>
      <c r="BK144" s="319"/>
      <c r="BL144" s="321"/>
      <c r="BM144" s="321"/>
      <c r="BN144" s="256"/>
      <c r="BO144" s="319"/>
      <c r="BP144" s="319"/>
      <c r="BQ144" s="320"/>
      <c r="BR144" s="319"/>
      <c r="BS144" s="321"/>
      <c r="BT144" s="321"/>
    </row>
    <row r="145" spans="1:72" s="268" customFormat="1" ht="188.3" customHeight="1">
      <c r="B145" s="383"/>
      <c r="C145" s="386"/>
      <c r="D145" s="303" t="s">
        <v>838</v>
      </c>
      <c r="E145" s="269">
        <v>0.03</v>
      </c>
      <c r="F145" s="270" t="s">
        <v>700</v>
      </c>
      <c r="G145" s="310" t="s">
        <v>438</v>
      </c>
      <c r="H145" s="310" t="s">
        <v>439</v>
      </c>
      <c r="I145" s="310" t="s">
        <v>440</v>
      </c>
      <c r="J145" s="310" t="s">
        <v>441</v>
      </c>
      <c r="K145" s="311">
        <v>44238</v>
      </c>
      <c r="L145" s="312">
        <v>44500</v>
      </c>
      <c r="M145" s="307" t="s">
        <v>18</v>
      </c>
      <c r="N145" s="307" t="s">
        <v>1228</v>
      </c>
      <c r="O145" s="310" t="s">
        <v>1096</v>
      </c>
      <c r="P145" s="271" t="s">
        <v>230</v>
      </c>
      <c r="Q145" s="277">
        <v>0</v>
      </c>
      <c r="R145" s="273">
        <v>2021</v>
      </c>
      <c r="S145" s="277">
        <v>1</v>
      </c>
      <c r="T145" s="272"/>
      <c r="U145" s="272"/>
      <c r="V145" s="272"/>
      <c r="W145" s="272"/>
      <c r="X145" s="272"/>
      <c r="Y145" s="277">
        <v>1</v>
      </c>
      <c r="Z145" s="274"/>
      <c r="AA145" s="274"/>
      <c r="AB145" s="274"/>
      <c r="AC145" s="274"/>
      <c r="AD145" s="274"/>
      <c r="AE145" s="274"/>
      <c r="AF145" s="279" t="str">
        <f t="shared" si="3"/>
        <v/>
      </c>
      <c r="AG145" s="275"/>
      <c r="AH145" s="273" t="s">
        <v>240</v>
      </c>
      <c r="AI145" s="275"/>
      <c r="AJ145" s="273"/>
      <c r="AK145" s="275"/>
      <c r="AL145" s="273"/>
      <c r="AM145" s="275"/>
      <c r="AN145" s="273"/>
      <c r="AO145" s="275"/>
      <c r="AP145" s="273"/>
      <c r="AQ145" s="275"/>
      <c r="AR145" s="273"/>
      <c r="AS145" s="275"/>
      <c r="AT145" s="273"/>
      <c r="AU145" s="275"/>
      <c r="AV145" s="273"/>
      <c r="AW145" s="275"/>
      <c r="AX145" s="273"/>
      <c r="AY145" s="275"/>
      <c r="AZ145" s="273"/>
      <c r="BA145" s="275"/>
      <c r="BB145" s="273"/>
      <c r="BC145" s="275"/>
      <c r="BD145" s="273"/>
      <c r="BE145" s="288" t="str">
        <f t="shared" si="2"/>
        <v/>
      </c>
      <c r="BF145" s="318" t="s">
        <v>978</v>
      </c>
      <c r="BG145" s="256"/>
      <c r="BH145" s="319"/>
      <c r="BI145" s="319"/>
      <c r="BJ145" s="320"/>
      <c r="BK145" s="319"/>
      <c r="BL145" s="321"/>
      <c r="BM145" s="321"/>
      <c r="BN145" s="256"/>
      <c r="BO145" s="319"/>
      <c r="BP145" s="319"/>
      <c r="BQ145" s="320"/>
      <c r="BR145" s="319"/>
      <c r="BS145" s="321"/>
      <c r="BT145" s="321"/>
    </row>
    <row r="146" spans="1:72" s="268" customFormat="1" ht="237.8" customHeight="1">
      <c r="B146" s="383"/>
      <c r="C146" s="386"/>
      <c r="D146" s="303" t="s">
        <v>839</v>
      </c>
      <c r="E146" s="269">
        <v>2.5000000000000001E-2</v>
      </c>
      <c r="F146" s="270" t="s">
        <v>446</v>
      </c>
      <c r="G146" s="310" t="s">
        <v>438</v>
      </c>
      <c r="H146" s="310" t="s">
        <v>439</v>
      </c>
      <c r="I146" s="310" t="s">
        <v>440</v>
      </c>
      <c r="J146" s="310" t="s">
        <v>441</v>
      </c>
      <c r="K146" s="312">
        <v>44501</v>
      </c>
      <c r="L146" s="312">
        <v>44926</v>
      </c>
      <c r="M146" s="307" t="s">
        <v>18</v>
      </c>
      <c r="N146" s="307" t="s">
        <v>1229</v>
      </c>
      <c r="O146" s="310" t="s">
        <v>1097</v>
      </c>
      <c r="P146" s="271" t="s">
        <v>230</v>
      </c>
      <c r="Q146" s="277">
        <v>0</v>
      </c>
      <c r="R146" s="273">
        <v>2021</v>
      </c>
      <c r="S146" s="277">
        <v>0.3</v>
      </c>
      <c r="T146" s="277">
        <v>1</v>
      </c>
      <c r="U146" s="272"/>
      <c r="V146" s="272"/>
      <c r="W146" s="272"/>
      <c r="X146" s="272"/>
      <c r="Y146" s="277">
        <v>1</v>
      </c>
      <c r="Z146" s="274"/>
      <c r="AA146" s="279">
        <v>85.84</v>
      </c>
      <c r="AB146" s="274"/>
      <c r="AC146" s="274"/>
      <c r="AD146" s="274"/>
      <c r="AE146" s="274"/>
      <c r="AF146" s="279">
        <f t="shared" si="3"/>
        <v>85.84</v>
      </c>
      <c r="AG146" s="275"/>
      <c r="AH146" s="273" t="s">
        <v>241</v>
      </c>
      <c r="AI146" s="275"/>
      <c r="AJ146" s="273"/>
      <c r="AK146" s="344">
        <v>85.84</v>
      </c>
      <c r="AL146" s="273" t="s">
        <v>240</v>
      </c>
      <c r="AM146" s="275"/>
      <c r="AN146" s="273"/>
      <c r="AO146" s="275"/>
      <c r="AP146" s="273"/>
      <c r="AQ146" s="275"/>
      <c r="AR146" s="273"/>
      <c r="AS146" s="275"/>
      <c r="AT146" s="273"/>
      <c r="AU146" s="275"/>
      <c r="AV146" s="273"/>
      <c r="AW146" s="275"/>
      <c r="AX146" s="273"/>
      <c r="AY146" s="275"/>
      <c r="AZ146" s="273"/>
      <c r="BA146" s="275"/>
      <c r="BB146" s="273"/>
      <c r="BC146" s="275"/>
      <c r="BD146" s="273"/>
      <c r="BE146" s="288">
        <f t="shared" ref="BE146:BE150" si="6">IF(SUM(AG146,AI146,AK146,AM146,AO146,AQ146,AS146,AU146,AW146,AY146,BA146,BC146)=0,"",SUM(AG146,AI146,AK146,AM146,AO146,AQ146,AS146,AU146,AW146,AY146,BA146,BC146))</f>
        <v>85.84</v>
      </c>
      <c r="BF146" s="318" t="s">
        <v>979</v>
      </c>
      <c r="BG146" s="256"/>
      <c r="BH146" s="319"/>
      <c r="BI146" s="319"/>
      <c r="BJ146" s="320"/>
      <c r="BK146" s="319"/>
      <c r="BL146" s="321"/>
      <c r="BM146" s="321"/>
      <c r="BN146" s="256"/>
      <c r="BO146" s="319"/>
      <c r="BP146" s="319"/>
      <c r="BQ146" s="320"/>
      <c r="BR146" s="319"/>
      <c r="BS146" s="321"/>
      <c r="BT146" s="321"/>
    </row>
    <row r="147" spans="1:72" s="268" customFormat="1" ht="221.95" customHeight="1">
      <c r="B147" s="383"/>
      <c r="C147" s="386"/>
      <c r="D147" s="303" t="s">
        <v>840</v>
      </c>
      <c r="E147" s="269">
        <v>0.02</v>
      </c>
      <c r="F147" s="270" t="s">
        <v>696</v>
      </c>
      <c r="G147" s="310" t="s">
        <v>442</v>
      </c>
      <c r="H147" s="310" t="s">
        <v>443</v>
      </c>
      <c r="I147" s="310" t="s">
        <v>444</v>
      </c>
      <c r="J147" s="310" t="s">
        <v>445</v>
      </c>
      <c r="K147" s="311">
        <v>44238</v>
      </c>
      <c r="L147" s="312">
        <v>44926</v>
      </c>
      <c r="M147" s="307" t="s">
        <v>18</v>
      </c>
      <c r="N147" s="307" t="s">
        <v>1230</v>
      </c>
      <c r="O147" s="309" t="s">
        <v>1098</v>
      </c>
      <c r="P147" s="271" t="s">
        <v>230</v>
      </c>
      <c r="Q147" s="277">
        <v>0</v>
      </c>
      <c r="R147" s="273">
        <v>2021</v>
      </c>
      <c r="S147" s="277">
        <v>0.8</v>
      </c>
      <c r="T147" s="277">
        <v>1</v>
      </c>
      <c r="U147" s="272"/>
      <c r="V147" s="272"/>
      <c r="W147" s="272"/>
      <c r="X147" s="272"/>
      <c r="Y147" s="277">
        <v>1</v>
      </c>
      <c r="Z147" s="348"/>
      <c r="AA147" s="279">
        <v>85.84</v>
      </c>
      <c r="AB147" s="274"/>
      <c r="AC147" s="274"/>
      <c r="AD147" s="274"/>
      <c r="AE147" s="274"/>
      <c r="AF147" s="279">
        <f t="shared" ref="AF147:AF150" si="7">IF(SUM(Z147:AE147)=0,"",SUM(Z147:AE147))</f>
        <v>85.84</v>
      </c>
      <c r="AG147" s="275"/>
      <c r="AH147" s="273" t="s">
        <v>241</v>
      </c>
      <c r="AI147" s="275"/>
      <c r="AJ147" s="273"/>
      <c r="AK147" s="344">
        <v>85.84</v>
      </c>
      <c r="AL147" s="273" t="s">
        <v>240</v>
      </c>
      <c r="AM147" s="275"/>
      <c r="AN147" s="273"/>
      <c r="AO147" s="275"/>
      <c r="AP147" s="273"/>
      <c r="AQ147" s="275"/>
      <c r="AR147" s="273"/>
      <c r="AS147" s="275"/>
      <c r="AT147" s="273"/>
      <c r="AU147" s="275"/>
      <c r="AV147" s="273"/>
      <c r="AW147" s="275"/>
      <c r="AX147" s="273"/>
      <c r="AY147" s="275"/>
      <c r="AZ147" s="273"/>
      <c r="BA147" s="275"/>
      <c r="BB147" s="273"/>
      <c r="BC147" s="275"/>
      <c r="BD147" s="273"/>
      <c r="BE147" s="288">
        <f t="shared" si="6"/>
        <v>85.84</v>
      </c>
      <c r="BF147" s="318" t="s">
        <v>980</v>
      </c>
      <c r="BG147" s="256"/>
      <c r="BH147" s="319"/>
      <c r="BI147" s="319"/>
      <c r="BJ147" s="320"/>
      <c r="BK147" s="319"/>
      <c r="BL147" s="321"/>
      <c r="BM147" s="321"/>
      <c r="BN147" s="256"/>
      <c r="BO147" s="319"/>
      <c r="BP147" s="319"/>
      <c r="BQ147" s="320"/>
      <c r="BR147" s="319"/>
      <c r="BS147" s="321"/>
      <c r="BT147" s="321"/>
    </row>
    <row r="148" spans="1:72" s="340" customFormat="1" ht="322.45" customHeight="1">
      <c r="B148" s="383"/>
      <c r="C148" s="386"/>
      <c r="D148" s="305" t="s">
        <v>841</v>
      </c>
      <c r="E148" s="347">
        <v>0.02</v>
      </c>
      <c r="F148" s="39" t="s">
        <v>446</v>
      </c>
      <c r="G148" s="309" t="s">
        <v>438</v>
      </c>
      <c r="H148" s="309" t="s">
        <v>697</v>
      </c>
      <c r="I148" s="309" t="s">
        <v>698</v>
      </c>
      <c r="J148" s="309" t="s">
        <v>699</v>
      </c>
      <c r="K148" s="353">
        <v>44238</v>
      </c>
      <c r="L148" s="353">
        <v>44926</v>
      </c>
      <c r="M148" s="306" t="s">
        <v>18</v>
      </c>
      <c r="N148" s="306" t="s">
        <v>1231</v>
      </c>
      <c r="O148" s="309" t="s">
        <v>1099</v>
      </c>
      <c r="P148" s="253" t="s">
        <v>230</v>
      </c>
      <c r="Q148" s="69">
        <v>0</v>
      </c>
      <c r="R148" s="345">
        <v>2021</v>
      </c>
      <c r="S148" s="69">
        <v>0.3</v>
      </c>
      <c r="T148" s="69">
        <v>1</v>
      </c>
      <c r="U148" s="69"/>
      <c r="V148" s="69"/>
      <c r="W148" s="69"/>
      <c r="X148" s="69"/>
      <c r="Y148" s="69">
        <v>1</v>
      </c>
      <c r="Z148" s="343">
        <v>60</v>
      </c>
      <c r="AA148" s="343">
        <v>150</v>
      </c>
      <c r="AB148" s="348"/>
      <c r="AC148" s="348"/>
      <c r="AD148" s="348"/>
      <c r="AE148" s="348"/>
      <c r="AF148" s="343">
        <f t="shared" si="7"/>
        <v>210</v>
      </c>
      <c r="AG148" s="344">
        <v>60</v>
      </c>
      <c r="AH148" s="345" t="s">
        <v>241</v>
      </c>
      <c r="AI148" s="320"/>
      <c r="AJ148" s="345"/>
      <c r="AK148" s="344">
        <v>150</v>
      </c>
      <c r="AL148" s="345" t="s">
        <v>241</v>
      </c>
      <c r="AM148" s="320"/>
      <c r="AN148" s="345"/>
      <c r="AO148" s="320"/>
      <c r="AP148" s="345"/>
      <c r="AQ148" s="320"/>
      <c r="AR148" s="345"/>
      <c r="AS148" s="320"/>
      <c r="AT148" s="345"/>
      <c r="AU148" s="320"/>
      <c r="AV148" s="345"/>
      <c r="AW148" s="320"/>
      <c r="AX148" s="345"/>
      <c r="AY148" s="320"/>
      <c r="AZ148" s="345"/>
      <c r="BA148" s="320"/>
      <c r="BB148" s="345"/>
      <c r="BC148" s="320"/>
      <c r="BD148" s="345"/>
      <c r="BE148" s="354">
        <f t="shared" si="6"/>
        <v>210</v>
      </c>
      <c r="BF148" s="318" t="s">
        <v>981</v>
      </c>
      <c r="BG148" s="256"/>
      <c r="BH148" s="319"/>
      <c r="BI148" s="319"/>
      <c r="BJ148" s="320"/>
      <c r="BK148" s="319"/>
      <c r="BL148" s="321"/>
      <c r="BM148" s="321"/>
      <c r="BN148" s="256"/>
      <c r="BO148" s="319"/>
      <c r="BP148" s="319"/>
      <c r="BQ148" s="320"/>
      <c r="BR148" s="319"/>
      <c r="BS148" s="321"/>
      <c r="BT148" s="321"/>
    </row>
    <row r="149" spans="1:72" s="268" customFormat="1" ht="168.75" customHeight="1">
      <c r="B149" s="383"/>
      <c r="C149" s="386"/>
      <c r="D149" s="303" t="s">
        <v>842</v>
      </c>
      <c r="E149" s="269">
        <v>0.01</v>
      </c>
      <c r="F149" s="39" t="s">
        <v>702</v>
      </c>
      <c r="G149" s="310" t="s">
        <v>447</v>
      </c>
      <c r="H149" s="310" t="s">
        <v>448</v>
      </c>
      <c r="I149" s="310" t="s">
        <v>449</v>
      </c>
      <c r="J149" s="310" t="s">
        <v>450</v>
      </c>
      <c r="K149" s="311">
        <v>44238</v>
      </c>
      <c r="L149" s="312">
        <v>44742</v>
      </c>
      <c r="M149" s="307" t="s">
        <v>18</v>
      </c>
      <c r="N149" s="307" t="s">
        <v>1232</v>
      </c>
      <c r="O149" s="310" t="s">
        <v>1100</v>
      </c>
      <c r="P149" s="271" t="s">
        <v>230</v>
      </c>
      <c r="Q149" s="277">
        <v>0</v>
      </c>
      <c r="R149" s="273">
        <v>2021</v>
      </c>
      <c r="S149" s="277">
        <v>0.5</v>
      </c>
      <c r="T149" s="277">
        <v>1</v>
      </c>
      <c r="U149" s="277"/>
      <c r="V149" s="277"/>
      <c r="W149" s="277"/>
      <c r="X149" s="277"/>
      <c r="Y149" s="277">
        <v>1</v>
      </c>
      <c r="Z149" s="274"/>
      <c r="AA149" s="274"/>
      <c r="AB149" s="274"/>
      <c r="AC149" s="274"/>
      <c r="AD149" s="274"/>
      <c r="AE149" s="274"/>
      <c r="AF149" s="279" t="str">
        <f t="shared" si="7"/>
        <v/>
      </c>
      <c r="AG149" s="275"/>
      <c r="AH149" s="273" t="s">
        <v>241</v>
      </c>
      <c r="AI149" s="275"/>
      <c r="AJ149" s="273"/>
      <c r="AK149" s="275"/>
      <c r="AL149" s="273" t="s">
        <v>241</v>
      </c>
      <c r="AM149" s="275"/>
      <c r="AN149" s="273"/>
      <c r="AO149" s="275"/>
      <c r="AP149" s="273"/>
      <c r="AQ149" s="275"/>
      <c r="AR149" s="273"/>
      <c r="AS149" s="275"/>
      <c r="AT149" s="273"/>
      <c r="AU149" s="275"/>
      <c r="AV149" s="273"/>
      <c r="AW149" s="275"/>
      <c r="AX149" s="273"/>
      <c r="AY149" s="275"/>
      <c r="AZ149" s="273"/>
      <c r="BA149" s="275"/>
      <c r="BB149" s="273"/>
      <c r="BC149" s="275"/>
      <c r="BD149" s="273"/>
      <c r="BE149" s="288" t="str">
        <f t="shared" si="6"/>
        <v/>
      </c>
      <c r="BF149" s="318" t="s">
        <v>982</v>
      </c>
      <c r="BG149" s="256"/>
      <c r="BH149" s="319" t="s">
        <v>451</v>
      </c>
      <c r="BI149" s="319" t="s">
        <v>451</v>
      </c>
      <c r="BJ149" s="320"/>
      <c r="BK149" s="319" t="str">
        <f t="shared" ref="BK149:BK150" si="8">IF(BJ149="","",IF(BJ149/SUM(AG149,AI149)&gt;1,100%,BJ149/SUM(AG149,AI149)))</f>
        <v/>
      </c>
      <c r="BL149" s="321"/>
      <c r="BM149" s="321"/>
      <c r="BN149" s="256"/>
      <c r="BO149" s="319" t="s">
        <v>451</v>
      </c>
      <c r="BP149" s="319" t="s">
        <v>451</v>
      </c>
      <c r="BQ149" s="320"/>
      <c r="BR149" s="319" t="str">
        <f t="shared" ref="BR149:BR150" si="9">IF(SUM(BJ149,BQ149)=0,"",IF(SUM(BJ149,BQ149)/SUM(AG149,AI149)&gt;1,100%,SUM(BJ149,BQ149)/SUM(AG149,AI149)))</f>
        <v/>
      </c>
      <c r="BS149" s="321"/>
      <c r="BT149" s="321"/>
    </row>
    <row r="150" spans="1:72" s="268" customFormat="1" ht="168.75" customHeight="1" thickBot="1">
      <c r="B150" s="384"/>
      <c r="C150" s="387"/>
      <c r="D150" s="303" t="s">
        <v>843</v>
      </c>
      <c r="E150" s="269">
        <v>0.02</v>
      </c>
      <c r="F150" s="270" t="s">
        <v>700</v>
      </c>
      <c r="G150" s="310" t="s">
        <v>374</v>
      </c>
      <c r="H150" s="310" t="s">
        <v>584</v>
      </c>
      <c r="I150" s="310" t="s">
        <v>585</v>
      </c>
      <c r="J150" s="310" t="s">
        <v>586</v>
      </c>
      <c r="K150" s="311">
        <v>44238</v>
      </c>
      <c r="L150" s="312">
        <v>44561</v>
      </c>
      <c r="M150" s="307" t="s">
        <v>18</v>
      </c>
      <c r="N150" s="307" t="s">
        <v>1233</v>
      </c>
      <c r="O150" s="310" t="s">
        <v>1101</v>
      </c>
      <c r="P150" s="271" t="s">
        <v>230</v>
      </c>
      <c r="Q150" s="277">
        <v>0</v>
      </c>
      <c r="R150" s="273">
        <v>2021</v>
      </c>
      <c r="S150" s="277">
        <v>1</v>
      </c>
      <c r="T150" s="272"/>
      <c r="U150" s="272"/>
      <c r="V150" s="272"/>
      <c r="W150" s="272"/>
      <c r="X150" s="272"/>
      <c r="Y150" s="277">
        <v>1</v>
      </c>
      <c r="Z150" s="274"/>
      <c r="AA150" s="274"/>
      <c r="AB150" s="274"/>
      <c r="AC150" s="274"/>
      <c r="AD150" s="274"/>
      <c r="AE150" s="274"/>
      <c r="AF150" s="279" t="str">
        <f t="shared" si="7"/>
        <v/>
      </c>
      <c r="AG150" s="275"/>
      <c r="AH150" s="273" t="s">
        <v>241</v>
      </c>
      <c r="AI150" s="275"/>
      <c r="AJ150" s="273"/>
      <c r="AK150" s="275"/>
      <c r="AL150" s="273"/>
      <c r="AM150" s="275"/>
      <c r="AN150" s="273"/>
      <c r="AO150" s="275"/>
      <c r="AP150" s="273"/>
      <c r="AQ150" s="275"/>
      <c r="AR150" s="273"/>
      <c r="AS150" s="275"/>
      <c r="AT150" s="273"/>
      <c r="AU150" s="275"/>
      <c r="AV150" s="273"/>
      <c r="AW150" s="275"/>
      <c r="AX150" s="273"/>
      <c r="AY150" s="275"/>
      <c r="AZ150" s="273"/>
      <c r="BA150" s="275"/>
      <c r="BB150" s="273"/>
      <c r="BC150" s="275"/>
      <c r="BD150" s="273"/>
      <c r="BE150" s="288" t="str">
        <f t="shared" si="6"/>
        <v/>
      </c>
      <c r="BF150" s="318" t="s">
        <v>983</v>
      </c>
      <c r="BG150" s="256"/>
      <c r="BH150" s="319" t="s">
        <v>451</v>
      </c>
      <c r="BI150" s="319" t="s">
        <v>451</v>
      </c>
      <c r="BJ150" s="320"/>
      <c r="BK150" s="319" t="str">
        <f t="shared" si="8"/>
        <v/>
      </c>
      <c r="BL150" s="321"/>
      <c r="BM150" s="321"/>
      <c r="BN150" s="256"/>
      <c r="BO150" s="319" t="s">
        <v>451</v>
      </c>
      <c r="BP150" s="319" t="s">
        <v>451</v>
      </c>
      <c r="BQ150" s="320"/>
      <c r="BR150" s="319" t="str">
        <f t="shared" si="9"/>
        <v/>
      </c>
      <c r="BS150" s="321"/>
      <c r="BT150" s="321"/>
    </row>
    <row r="151" spans="1:72" ht="23.95" customHeight="1">
      <c r="A151" s="71"/>
      <c r="B151" s="257"/>
      <c r="C151" s="72"/>
      <c r="D151" s="72"/>
      <c r="E151" s="72"/>
      <c r="F151" s="72"/>
      <c r="G151" s="72"/>
      <c r="H151" s="72"/>
      <c r="I151" s="72"/>
      <c r="J151" s="72"/>
      <c r="K151" s="72"/>
      <c r="L151" s="72"/>
      <c r="M151" s="72"/>
      <c r="N151" s="72"/>
      <c r="O151" s="72"/>
      <c r="P151" s="72"/>
      <c r="Q151" s="72"/>
      <c r="R151" s="72"/>
      <c r="S151" s="72"/>
      <c r="T151" s="250"/>
      <c r="U151" s="72"/>
      <c r="V151" s="72"/>
      <c r="W151" s="74"/>
      <c r="X151" s="248"/>
      <c r="Y151" s="249" t="s">
        <v>89</v>
      </c>
      <c r="Z151" s="258">
        <f t="shared" ref="Z151:AF151" si="10">IF(SUM(Z10:Z150)=0,"",SUM(Z10:Z150))</f>
        <v>1893905.93</v>
      </c>
      <c r="AA151" s="258">
        <f t="shared" si="10"/>
        <v>687198.88000000012</v>
      </c>
      <c r="AB151" s="258">
        <f t="shared" si="10"/>
        <v>354088.90499999997</v>
      </c>
      <c r="AC151" s="258">
        <f t="shared" si="10"/>
        <v>293591.11635000008</v>
      </c>
      <c r="AD151" s="258">
        <f t="shared" si="10"/>
        <v>314898.94999999995</v>
      </c>
      <c r="AE151" s="258">
        <f t="shared" si="10"/>
        <v>326775.66999999993</v>
      </c>
      <c r="AF151" s="258">
        <f t="shared" si="10"/>
        <v>3870459.4513500007</v>
      </c>
      <c r="AG151" s="388">
        <f>IF((SUM(AG10:AG150)+SUM(AI10:AI150))=0,"",SUM(AG10:AG150)+SUM(AI10:AI150))</f>
        <v>1922905.9299999997</v>
      </c>
      <c r="AH151" s="389"/>
      <c r="AI151" s="389"/>
      <c r="AJ151" s="390"/>
      <c r="AK151" s="388">
        <f>IF((SUM(AK10:AK150)+SUM(AM10:AM150))=0,"",SUM(AK10:AK150)+SUM(AM10:AM150))</f>
        <v>658198.88000000012</v>
      </c>
      <c r="AL151" s="389"/>
      <c r="AM151" s="389"/>
      <c r="AN151" s="390"/>
      <c r="AO151" s="388">
        <f>IF((SUM(AO10:AO150)+SUM(AQ10:AQ150))=0,"",SUM(AO10:AO150)+SUM(AQ10:AQ150))</f>
        <v>354088.90499999997</v>
      </c>
      <c r="AP151" s="389"/>
      <c r="AQ151" s="389"/>
      <c r="AR151" s="390"/>
      <c r="AS151" s="388">
        <f>IF((SUM(AS10:AS150)+SUM(AU10:AU150))=0,"",SUM(AS10:AS150)+SUM(AU10:AU150))</f>
        <v>293591.11635000008</v>
      </c>
      <c r="AT151" s="389"/>
      <c r="AU151" s="389"/>
      <c r="AV151" s="390"/>
      <c r="AW151" s="388">
        <f>IF((SUM(AW10:AW150)+SUM(AY10:AY150))=0,"",SUM(AW10:AW150)+SUM(AY10:AY150))</f>
        <v>314898.95</v>
      </c>
      <c r="AX151" s="389"/>
      <c r="AY151" s="389"/>
      <c r="AZ151" s="390"/>
      <c r="BA151" s="388">
        <f>IF((SUM(BA10:BA150)+SUM(BC10:BC150))=0,"",SUM(BA10:BA150)+SUM(BC10:BC150))</f>
        <v>326775.67</v>
      </c>
      <c r="BB151" s="389"/>
      <c r="BC151" s="389"/>
      <c r="BD151" s="390"/>
      <c r="BE151" s="254">
        <f>IF(SUM(BE10:BE150)=0,"",SUM(BE10:BE150))</f>
        <v>3870459.4513500007</v>
      </c>
      <c r="BF151" s="242"/>
      <c r="BG151" s="42"/>
      <c r="BH151" s="42"/>
      <c r="BI151" s="42"/>
      <c r="BJ151" s="42"/>
      <c r="BK151" s="42"/>
      <c r="BL151" s="262"/>
      <c r="BM151" s="262"/>
      <c r="BN151" s="262"/>
      <c r="BO151" s="262"/>
      <c r="BP151" s="262"/>
      <c r="BQ151" s="262"/>
      <c r="BR151" s="262"/>
      <c r="BS151" s="262"/>
      <c r="BT151" s="262"/>
    </row>
    <row r="152" spans="1:72" ht="68.25" customHeight="1">
      <c r="B152" s="73"/>
      <c r="C152" s="74"/>
      <c r="D152" s="74"/>
      <c r="E152" s="74"/>
      <c r="F152" s="74"/>
      <c r="G152" s="74"/>
      <c r="H152" s="74"/>
      <c r="I152" s="74"/>
      <c r="J152" s="74"/>
      <c r="K152" s="74"/>
      <c r="L152" s="74"/>
      <c r="M152" s="74"/>
      <c r="N152" s="74"/>
      <c r="O152" s="74"/>
      <c r="P152" s="74"/>
      <c r="Q152" s="74"/>
      <c r="R152" s="74"/>
      <c r="S152" s="26"/>
      <c r="T152" s="74"/>
      <c r="U152" s="74"/>
      <c r="V152" s="74"/>
      <c r="W152" s="74"/>
      <c r="X152" s="74"/>
      <c r="Y152" s="74"/>
      <c r="Z152" s="74"/>
      <c r="AA152" s="74"/>
      <c r="AB152" s="74"/>
      <c r="AC152" s="74"/>
      <c r="AD152" s="74"/>
      <c r="AE152" s="74"/>
      <c r="AF152" s="251" t="s">
        <v>289</v>
      </c>
      <c r="AG152" s="76">
        <f>IF(OR(Z151="",AG151=""),"",AG151-Z151)</f>
        <v>28999.999999999767</v>
      </c>
      <c r="AH152" s="259"/>
      <c r="AI152" s="260"/>
      <c r="AJ152" s="261"/>
      <c r="AK152" s="76">
        <f>IF(OR(AA151="",AK151=""),"",AK151-AA151)</f>
        <v>-29000</v>
      </c>
      <c r="AL152" s="259"/>
      <c r="AM152" s="260"/>
      <c r="AN152" s="261"/>
      <c r="AO152" s="76">
        <f>IF(OR(AB151="",AO151=""),"",AO151-AB151)</f>
        <v>0</v>
      </c>
      <c r="AP152" s="259"/>
      <c r="AQ152" s="260"/>
      <c r="AR152" s="261"/>
      <c r="AS152" s="76">
        <f>IF(OR(AC151="",AS151=""),"",AS151-AC151)</f>
        <v>0</v>
      </c>
      <c r="AT152" s="259"/>
      <c r="AU152" s="260"/>
      <c r="AV152" s="261"/>
      <c r="AW152" s="76">
        <f>IF(OR(AD151="",AW151=""),"",AW151-AD151)</f>
        <v>5.8207660913467407E-11</v>
      </c>
      <c r="AX152" s="259"/>
      <c r="AY152" s="260"/>
      <c r="AZ152" s="261"/>
      <c r="BA152" s="76">
        <f>IF(OR(AE151="",BA151=""),"",BA151-AE151)</f>
        <v>5.8207660913467407E-11</v>
      </c>
      <c r="BB152" s="259"/>
      <c r="BC152" s="260"/>
      <c r="BD152" s="261"/>
      <c r="BE152" s="76">
        <f>IF(OR(BE151="",AF151=""),"",BE151-AF151)</f>
        <v>0</v>
      </c>
      <c r="BF152" s="243" t="s">
        <v>99</v>
      </c>
      <c r="BG152" s="400"/>
      <c r="BH152" s="400"/>
      <c r="BI152" s="400"/>
      <c r="BJ152" s="226" t="str">
        <f>IF(SUM(BJ10:BJ150)=0,"",SUM(BJ10:BJ150))</f>
        <v/>
      </c>
      <c r="BK152" s="69" t="str">
        <f>IFERROR(BJ152/AG151,"")</f>
        <v/>
      </c>
      <c r="BL152" s="235" t="str">
        <f>IF(SUMPRODUCT(BL10:BL150,$C$10:$C$150)=0,"",SUMPRODUCT(BL10:BL150,$C$10:$C$150))</f>
        <v/>
      </c>
      <c r="BM152" s="235" t="str">
        <f>IF(SUMPRODUCT(BM10:BM150,$C$10:$C$150)=0,"",SUMPRODUCT(BM10:BM150,$C$10:$C$150))</f>
        <v/>
      </c>
      <c r="BN152" s="399"/>
      <c r="BO152" s="399"/>
      <c r="BP152" s="399"/>
      <c r="BQ152" s="226" t="str">
        <f>IF(SUM(BQ10:BQ150,BJ10:BJ150)=0,"",SUM(BQ10:BQ150,BJ10:BJ150))</f>
        <v/>
      </c>
      <c r="BR152" s="69" t="str">
        <f>IFERROR(BQ152/AG151,"")</f>
        <v/>
      </c>
      <c r="BS152" s="235" t="str">
        <f>IF(SUMPRODUCT(BS10:BS150,$C$10:$C$150)=0,"",SUMPRODUCT(BS10:BS150,$C$10:$C$150))</f>
        <v/>
      </c>
      <c r="BT152" s="235" t="str">
        <f>IF(SUMPRODUCT(BT10:BT150,$C$10:$C$150)=0,"",SUMPRODUCT(BT10:BT150,$C$10:$C$150))</f>
        <v/>
      </c>
    </row>
    <row r="153" spans="1:72" ht="34.450000000000003" customHeight="1" thickBot="1">
      <c r="B153" s="75" t="s">
        <v>213</v>
      </c>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1"/>
      <c r="AK153" s="41"/>
      <c r="AL153" s="41"/>
      <c r="AM153" s="41"/>
      <c r="AN153" s="41"/>
      <c r="AO153" s="41"/>
      <c r="AP153" s="41"/>
      <c r="AQ153" s="41"/>
      <c r="AR153" s="41"/>
      <c r="AS153" s="41"/>
      <c r="AT153" s="41"/>
      <c r="AU153" s="41"/>
      <c r="AV153" s="41"/>
      <c r="AW153" s="41"/>
      <c r="AX153" s="41"/>
      <c r="AY153" s="41"/>
      <c r="AZ153" s="41"/>
      <c r="BA153" s="41"/>
      <c r="BB153" s="41"/>
      <c r="BC153" s="41"/>
      <c r="BD153" s="41"/>
      <c r="BE153" s="41"/>
      <c r="BF153" s="241"/>
      <c r="BG153" s="241"/>
      <c r="BH153" s="241"/>
      <c r="BI153" s="241"/>
      <c r="BJ153" s="241"/>
      <c r="BK153" s="41"/>
      <c r="BL153" s="41"/>
      <c r="BM153" s="41"/>
      <c r="BN153" s="241"/>
      <c r="BO153" s="241"/>
      <c r="BP153" s="241"/>
      <c r="BQ153" s="241"/>
      <c r="BR153" s="41"/>
      <c r="BS153" s="41"/>
      <c r="BT153" s="41"/>
    </row>
    <row r="154" spans="1:72" ht="33.85" customHeight="1">
      <c r="A154" s="26"/>
      <c r="B154" s="49" t="s">
        <v>6</v>
      </c>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c r="BT154" s="42"/>
    </row>
    <row r="155" spans="1:72" ht="15.85" customHeight="1">
      <c r="A155" s="26"/>
      <c r="B155" s="378" t="s">
        <v>90</v>
      </c>
      <c r="C155" s="58" t="s">
        <v>223</v>
      </c>
      <c r="D155" s="59"/>
      <c r="E155" s="59"/>
      <c r="F155" s="59"/>
      <c r="G155" s="59"/>
      <c r="H155" s="59"/>
      <c r="I155" s="59"/>
      <c r="J155" s="59"/>
      <c r="K155" s="59"/>
      <c r="L155" s="59"/>
      <c r="M155" s="59"/>
      <c r="N155" s="59"/>
      <c r="O155" s="59"/>
      <c r="P155" s="59"/>
      <c r="Q155" s="59"/>
      <c r="R155" s="59"/>
      <c r="S155" s="59"/>
      <c r="T155" s="59"/>
      <c r="U155" s="59"/>
      <c r="V155" s="59"/>
      <c r="W155" s="59"/>
      <c r="X155" s="59"/>
      <c r="Y155" s="59"/>
      <c r="Z155" s="59"/>
      <c r="AA155" s="59"/>
      <c r="AB155" s="59"/>
      <c r="AC155" s="59"/>
      <c r="AD155" s="59"/>
      <c r="AE155" s="59"/>
      <c r="AF155" s="59"/>
      <c r="AG155" s="59"/>
      <c r="AH155" s="59"/>
      <c r="AI155" s="59"/>
      <c r="AJ155" s="59"/>
      <c r="AK155" s="59"/>
      <c r="AL155" s="59"/>
      <c r="AM155" s="59"/>
      <c r="AN155" s="59"/>
      <c r="AO155" s="59"/>
      <c r="AP155" s="59"/>
      <c r="AQ155" s="59"/>
      <c r="AR155" s="59"/>
      <c r="AS155" s="59"/>
      <c r="AT155" s="59"/>
      <c r="AU155" s="59"/>
      <c r="AV155" s="59"/>
      <c r="AW155" s="59"/>
      <c r="AX155" s="59"/>
      <c r="AY155" s="59"/>
      <c r="AZ155" s="59"/>
      <c r="BA155" s="59"/>
      <c r="BB155" s="59"/>
      <c r="BC155" s="59"/>
      <c r="BD155" s="59"/>
      <c r="BE155" s="59"/>
      <c r="BF155" s="59"/>
      <c r="BG155" s="59"/>
      <c r="BH155" s="59"/>
      <c r="BI155" s="59"/>
      <c r="BJ155" s="59"/>
      <c r="BK155" s="59"/>
      <c r="BL155" s="59"/>
      <c r="BM155" s="59"/>
      <c r="BN155" s="59"/>
      <c r="BO155" s="59"/>
      <c r="BP155" s="59"/>
      <c r="BQ155" s="59"/>
      <c r="BR155" s="59"/>
      <c r="BS155" s="59"/>
      <c r="BT155" s="59"/>
    </row>
    <row r="156" spans="1:72" ht="15.85" customHeight="1">
      <c r="A156" s="26"/>
      <c r="B156" s="379"/>
      <c r="C156" s="60" t="s">
        <v>94</v>
      </c>
      <c r="D156" s="61"/>
      <c r="E156" s="61"/>
      <c r="F156" s="61"/>
      <c r="G156" s="61"/>
      <c r="H156" s="61"/>
      <c r="I156" s="61"/>
      <c r="J156" s="61"/>
      <c r="K156" s="61"/>
      <c r="L156" s="61"/>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c r="AJ156" s="61"/>
      <c r="AK156" s="61"/>
      <c r="AL156" s="61"/>
      <c r="AM156" s="61"/>
      <c r="AN156" s="61"/>
      <c r="AO156" s="61"/>
      <c r="AP156" s="61"/>
      <c r="AQ156" s="61"/>
      <c r="AR156" s="61"/>
      <c r="AS156" s="61"/>
      <c r="AT156" s="61"/>
      <c r="AU156" s="61"/>
      <c r="AV156" s="61"/>
      <c r="AW156" s="61"/>
      <c r="AX156" s="61"/>
      <c r="AY156" s="61"/>
      <c r="AZ156" s="61"/>
      <c r="BA156" s="61"/>
      <c r="BB156" s="61"/>
      <c r="BC156" s="61"/>
      <c r="BD156" s="61"/>
      <c r="BE156" s="61"/>
      <c r="BF156" s="61"/>
      <c r="BG156" s="61"/>
      <c r="BH156" s="61"/>
      <c r="BI156" s="61"/>
      <c r="BJ156" s="61"/>
      <c r="BK156" s="61"/>
      <c r="BL156" s="61"/>
      <c r="BM156" s="61"/>
      <c r="BN156" s="61"/>
      <c r="BO156" s="61"/>
      <c r="BP156" s="61"/>
      <c r="BQ156" s="61"/>
      <c r="BR156" s="61"/>
      <c r="BS156" s="61"/>
      <c r="BT156" s="61"/>
    </row>
    <row r="157" spans="1:72" ht="15.85" customHeight="1">
      <c r="A157" s="26"/>
      <c r="B157" s="379"/>
      <c r="C157" s="60" t="s">
        <v>224</v>
      </c>
      <c r="D157" s="61"/>
      <c r="E157" s="61"/>
      <c r="F157" s="61"/>
      <c r="G157" s="61"/>
      <c r="H157" s="61"/>
      <c r="I157" s="61"/>
      <c r="J157" s="61"/>
      <c r="K157" s="61"/>
      <c r="L157" s="61"/>
      <c r="M157" s="61"/>
      <c r="N157" s="61"/>
      <c r="O157" s="61"/>
      <c r="P157" s="61"/>
      <c r="Q157" s="61"/>
      <c r="R157" s="61"/>
      <c r="S157" s="61"/>
      <c r="T157" s="61"/>
      <c r="U157" s="61"/>
      <c r="V157" s="61"/>
      <c r="W157" s="61"/>
      <c r="X157" s="61"/>
      <c r="Y157" s="61"/>
      <c r="Z157" s="61"/>
      <c r="AA157" s="61"/>
      <c r="AB157" s="61"/>
      <c r="AC157" s="61"/>
      <c r="AD157" s="61"/>
      <c r="AE157" s="61"/>
      <c r="AF157" s="61"/>
      <c r="AG157" s="61"/>
      <c r="AH157" s="61"/>
      <c r="AI157" s="61"/>
      <c r="AJ157" s="61"/>
      <c r="AK157" s="61"/>
      <c r="AL157" s="61"/>
      <c r="AM157" s="61"/>
      <c r="AN157" s="61"/>
      <c r="AO157" s="61"/>
      <c r="AP157" s="61"/>
      <c r="AQ157" s="61"/>
      <c r="AR157" s="61"/>
      <c r="AS157" s="61"/>
      <c r="AT157" s="61"/>
      <c r="AU157" s="61"/>
      <c r="AV157" s="61"/>
      <c r="AW157" s="61"/>
      <c r="AX157" s="61"/>
      <c r="AY157" s="61"/>
      <c r="AZ157" s="61"/>
      <c r="BA157" s="61"/>
      <c r="BB157" s="61"/>
      <c r="BC157" s="61"/>
      <c r="BD157" s="61"/>
      <c r="BE157" s="61"/>
      <c r="BF157" s="61"/>
      <c r="BG157" s="61"/>
      <c r="BH157" s="61"/>
      <c r="BI157" s="61"/>
      <c r="BJ157" s="61"/>
      <c r="BK157" s="61"/>
      <c r="BL157" s="61"/>
      <c r="BM157" s="61"/>
      <c r="BN157" s="61"/>
      <c r="BO157" s="61"/>
      <c r="BP157" s="61"/>
      <c r="BQ157" s="61"/>
      <c r="BR157" s="61"/>
      <c r="BS157" s="61"/>
      <c r="BT157" s="61"/>
    </row>
    <row r="158" spans="1:72" ht="15.85" customHeight="1">
      <c r="A158" s="26"/>
      <c r="B158" s="367" t="s">
        <v>72</v>
      </c>
      <c r="C158" s="43" t="s">
        <v>13</v>
      </c>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H158" s="44"/>
      <c r="AI158" s="44"/>
      <c r="AJ158" s="44"/>
      <c r="AK158" s="44"/>
      <c r="AL158" s="44"/>
      <c r="AM158" s="44"/>
      <c r="AN158" s="44"/>
      <c r="AO158" s="44"/>
      <c r="AP158" s="44"/>
      <c r="AQ158" s="44"/>
      <c r="AR158" s="44"/>
      <c r="AS158" s="44"/>
      <c r="AT158" s="44"/>
      <c r="AU158" s="44"/>
      <c r="AV158" s="44"/>
      <c r="AW158" s="44"/>
      <c r="AX158" s="44"/>
      <c r="AY158" s="44"/>
      <c r="AZ158" s="44"/>
      <c r="BA158" s="44"/>
      <c r="BB158" s="44"/>
      <c r="BC158" s="44"/>
      <c r="BD158" s="44"/>
      <c r="BE158" s="44"/>
      <c r="BF158" s="44"/>
      <c r="BG158" s="44"/>
      <c r="BH158" s="44"/>
      <c r="BI158" s="44"/>
      <c r="BJ158" s="44"/>
      <c r="BK158" s="44"/>
      <c r="BL158" s="44"/>
      <c r="BM158" s="44"/>
      <c r="BN158" s="44"/>
      <c r="BO158" s="44"/>
      <c r="BP158" s="44"/>
      <c r="BQ158" s="44"/>
      <c r="BR158" s="44"/>
      <c r="BS158" s="44"/>
      <c r="BT158" s="44"/>
    </row>
    <row r="159" spans="1:72" ht="15.85" customHeight="1">
      <c r="A159" s="26"/>
      <c r="B159" s="368"/>
      <c r="C159" s="45" t="s">
        <v>15</v>
      </c>
      <c r="D159" s="46"/>
      <c r="E159" s="46"/>
      <c r="F159" s="46"/>
      <c r="G159" s="46"/>
      <c r="H159" s="46"/>
      <c r="I159" s="46"/>
      <c r="J159" s="46"/>
      <c r="K159" s="46"/>
      <c r="L159" s="46"/>
      <c r="M159" s="46"/>
      <c r="N159" s="46"/>
      <c r="O159" s="46"/>
      <c r="P159" s="46"/>
      <c r="Q159" s="46"/>
      <c r="R159" s="46"/>
      <c r="S159" s="46"/>
      <c r="T159" s="46"/>
      <c r="U159" s="46"/>
      <c r="V159" s="46"/>
      <c r="W159" s="46"/>
      <c r="X159" s="46"/>
      <c r="Y159" s="46"/>
      <c r="Z159" s="46"/>
      <c r="AA159" s="46"/>
      <c r="AB159" s="46"/>
      <c r="AC159" s="46"/>
      <c r="AD159" s="46"/>
      <c r="AE159" s="46"/>
      <c r="AF159" s="46"/>
      <c r="AG159" s="46"/>
      <c r="AH159" s="46"/>
      <c r="AI159" s="46"/>
      <c r="AJ159" s="46"/>
      <c r="AK159" s="46"/>
      <c r="AL159" s="46"/>
      <c r="AM159" s="46"/>
      <c r="AN159" s="46"/>
      <c r="AO159" s="46"/>
      <c r="AP159" s="46"/>
      <c r="AQ159" s="46"/>
      <c r="AR159" s="46"/>
      <c r="AS159" s="46"/>
      <c r="AT159" s="46"/>
      <c r="AU159" s="46"/>
      <c r="AV159" s="46"/>
      <c r="AW159" s="46"/>
      <c r="AX159" s="46"/>
      <c r="AY159" s="46"/>
      <c r="AZ159" s="46"/>
      <c r="BA159" s="46"/>
      <c r="BB159" s="46"/>
      <c r="BC159" s="46"/>
      <c r="BD159" s="46"/>
      <c r="BE159" s="46"/>
      <c r="BF159" s="46"/>
      <c r="BG159" s="46"/>
      <c r="BH159" s="46"/>
      <c r="BI159" s="46"/>
      <c r="BJ159" s="46"/>
      <c r="BK159" s="46"/>
      <c r="BL159" s="46"/>
      <c r="BM159" s="46"/>
      <c r="BN159" s="46"/>
      <c r="BO159" s="46"/>
      <c r="BP159" s="46"/>
      <c r="BQ159" s="46"/>
      <c r="BR159" s="46"/>
      <c r="BS159" s="46"/>
      <c r="BT159" s="46"/>
    </row>
    <row r="160" spans="1:72" ht="15.85" customHeight="1">
      <c r="A160" s="26"/>
      <c r="B160" s="368"/>
      <c r="C160" s="45" t="s">
        <v>14</v>
      </c>
      <c r="D160" s="46"/>
      <c r="E160" s="46"/>
      <c r="F160" s="46"/>
      <c r="G160" s="46"/>
      <c r="H160" s="46"/>
      <c r="I160" s="46"/>
      <c r="J160" s="46"/>
      <c r="K160" s="46"/>
      <c r="L160" s="46"/>
      <c r="M160" s="46"/>
      <c r="N160" s="46"/>
      <c r="O160" s="46"/>
      <c r="P160" s="46"/>
      <c r="Q160" s="46"/>
      <c r="R160" s="46"/>
      <c r="S160" s="46"/>
      <c r="T160" s="46"/>
      <c r="U160" s="46"/>
      <c r="V160" s="46"/>
      <c r="W160" s="46"/>
      <c r="X160" s="46"/>
      <c r="Y160" s="46"/>
      <c r="Z160" s="46"/>
      <c r="AA160" s="46"/>
      <c r="AB160" s="46"/>
      <c r="AC160" s="46"/>
      <c r="AD160" s="46"/>
      <c r="AE160" s="46"/>
      <c r="AF160" s="46"/>
      <c r="AG160" s="46"/>
      <c r="AH160" s="46"/>
      <c r="AI160" s="46"/>
      <c r="AJ160" s="46"/>
      <c r="AK160" s="46"/>
      <c r="AL160" s="46"/>
      <c r="AM160" s="46"/>
      <c r="AN160" s="46"/>
      <c r="AO160" s="46"/>
      <c r="AP160" s="46"/>
      <c r="AQ160" s="46"/>
      <c r="AR160" s="46"/>
      <c r="AS160" s="46"/>
      <c r="AT160" s="46"/>
      <c r="AU160" s="46"/>
      <c r="AV160" s="46"/>
      <c r="AW160" s="46"/>
      <c r="AX160" s="46"/>
      <c r="AY160" s="46"/>
      <c r="AZ160" s="46"/>
      <c r="BA160" s="46"/>
      <c r="BB160" s="46"/>
      <c r="BC160" s="46"/>
      <c r="BD160" s="46"/>
      <c r="BE160" s="46"/>
      <c r="BF160" s="46"/>
      <c r="BG160" s="46"/>
      <c r="BH160" s="46"/>
      <c r="BI160" s="46"/>
      <c r="BJ160" s="46"/>
      <c r="BK160" s="46"/>
      <c r="BL160" s="46"/>
      <c r="BM160" s="46"/>
      <c r="BN160" s="46"/>
      <c r="BO160" s="46"/>
      <c r="BP160" s="46"/>
      <c r="BQ160" s="46"/>
      <c r="BR160" s="46"/>
      <c r="BS160" s="46"/>
      <c r="BT160" s="46"/>
    </row>
    <row r="161" spans="1:72" ht="15.85" customHeight="1">
      <c r="A161" s="26"/>
      <c r="B161" s="369" t="s">
        <v>73</v>
      </c>
      <c r="C161" s="43" t="s">
        <v>13</v>
      </c>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44"/>
      <c r="AH161" s="44"/>
      <c r="AI161" s="44"/>
      <c r="AJ161" s="44"/>
      <c r="AK161" s="44"/>
      <c r="AL161" s="44"/>
      <c r="AM161" s="44"/>
      <c r="AN161" s="44"/>
      <c r="AO161" s="44"/>
      <c r="AP161" s="44"/>
      <c r="AQ161" s="44"/>
      <c r="AR161" s="44"/>
      <c r="AS161" s="44"/>
      <c r="AT161" s="44"/>
      <c r="AU161" s="44"/>
      <c r="AV161" s="44"/>
      <c r="AW161" s="44"/>
      <c r="AX161" s="44"/>
      <c r="AY161" s="44"/>
      <c r="AZ161" s="44"/>
      <c r="BA161" s="44"/>
      <c r="BB161" s="44"/>
      <c r="BC161" s="44"/>
      <c r="BD161" s="44"/>
      <c r="BE161" s="44"/>
      <c r="BF161" s="44"/>
      <c r="BG161" s="44"/>
      <c r="BH161" s="44"/>
      <c r="BI161" s="44"/>
      <c r="BJ161" s="44"/>
      <c r="BK161" s="44"/>
      <c r="BL161" s="44"/>
      <c r="BM161" s="44"/>
      <c r="BN161" s="44"/>
      <c r="BO161" s="44"/>
      <c r="BP161" s="44"/>
      <c r="BQ161" s="44"/>
      <c r="BR161" s="44"/>
      <c r="BS161" s="44"/>
      <c r="BT161" s="44"/>
    </row>
    <row r="162" spans="1:72" ht="15.85" customHeight="1">
      <c r="A162" s="26"/>
      <c r="B162" s="370"/>
      <c r="C162" s="45" t="s">
        <v>15</v>
      </c>
      <c r="D162" s="46"/>
      <c r="E162" s="46"/>
      <c r="F162" s="46"/>
      <c r="G162" s="46"/>
      <c r="H162" s="46"/>
      <c r="I162" s="46"/>
      <c r="J162" s="46"/>
      <c r="K162" s="46"/>
      <c r="L162" s="46"/>
      <c r="M162" s="46"/>
      <c r="N162" s="46"/>
      <c r="O162" s="46"/>
      <c r="P162" s="46"/>
      <c r="Q162" s="46"/>
      <c r="R162" s="46"/>
      <c r="S162" s="46"/>
      <c r="T162" s="46"/>
      <c r="U162" s="46"/>
      <c r="V162" s="46"/>
      <c r="W162" s="46"/>
      <c r="X162" s="46"/>
      <c r="Y162" s="46"/>
      <c r="Z162" s="46"/>
      <c r="AA162" s="46"/>
      <c r="AB162" s="46"/>
      <c r="AC162" s="46"/>
      <c r="AD162" s="46"/>
      <c r="AE162" s="46"/>
      <c r="AF162" s="46"/>
      <c r="AG162" s="46"/>
      <c r="AH162" s="46"/>
      <c r="AI162" s="46"/>
      <c r="AJ162" s="46"/>
      <c r="AK162" s="46"/>
      <c r="AL162" s="46"/>
      <c r="AM162" s="46"/>
      <c r="AN162" s="46"/>
      <c r="AO162" s="46"/>
      <c r="AP162" s="46"/>
      <c r="AQ162" s="46"/>
      <c r="AR162" s="46"/>
      <c r="AS162" s="46"/>
      <c r="AT162" s="46"/>
      <c r="AU162" s="46"/>
      <c r="AV162" s="46"/>
      <c r="AW162" s="46"/>
      <c r="AX162" s="46"/>
      <c r="AY162" s="46"/>
      <c r="AZ162" s="46"/>
      <c r="BA162" s="46"/>
      <c r="BB162" s="46"/>
      <c r="BC162" s="46"/>
      <c r="BD162" s="46"/>
      <c r="BE162" s="46"/>
      <c r="BF162" s="46"/>
      <c r="BG162" s="46"/>
      <c r="BH162" s="46"/>
      <c r="BI162" s="46"/>
      <c r="BJ162" s="46"/>
      <c r="BK162" s="46"/>
      <c r="BL162" s="46"/>
      <c r="BM162" s="46"/>
      <c r="BN162" s="46"/>
      <c r="BO162" s="46"/>
      <c r="BP162" s="46"/>
      <c r="BQ162" s="46"/>
      <c r="BR162" s="46"/>
      <c r="BS162" s="46"/>
      <c r="BT162" s="46"/>
    </row>
    <row r="163" spans="1:72" ht="15.85" customHeight="1">
      <c r="A163" s="26"/>
      <c r="B163" s="370"/>
      <c r="C163" s="45" t="s">
        <v>14</v>
      </c>
      <c r="D163" s="46"/>
      <c r="E163" s="46"/>
      <c r="F163" s="46"/>
      <c r="G163" s="46"/>
      <c r="H163" s="46"/>
      <c r="I163" s="46"/>
      <c r="J163" s="46"/>
      <c r="K163" s="46"/>
      <c r="L163" s="46"/>
      <c r="M163" s="46"/>
      <c r="N163" s="46"/>
      <c r="O163" s="46"/>
      <c r="P163" s="46"/>
      <c r="Q163" s="46"/>
      <c r="R163" s="46"/>
      <c r="S163" s="46"/>
      <c r="T163" s="46"/>
      <c r="U163" s="46"/>
      <c r="V163" s="46"/>
      <c r="W163" s="46"/>
      <c r="X163" s="46"/>
      <c r="Y163" s="46"/>
      <c r="Z163" s="46"/>
      <c r="AA163" s="46"/>
      <c r="AB163" s="46"/>
      <c r="AC163" s="46"/>
      <c r="AD163" s="46"/>
      <c r="AE163" s="46"/>
      <c r="AF163" s="46"/>
      <c r="AG163" s="46"/>
      <c r="AH163" s="46"/>
      <c r="AI163" s="46"/>
      <c r="AJ163" s="46"/>
      <c r="AK163" s="46"/>
      <c r="AL163" s="46"/>
      <c r="AM163" s="46"/>
      <c r="AN163" s="46"/>
      <c r="AO163" s="46"/>
      <c r="AP163" s="46"/>
      <c r="AQ163" s="46"/>
      <c r="AR163" s="46"/>
      <c r="AS163" s="46"/>
      <c r="AT163" s="46"/>
      <c r="AU163" s="46"/>
      <c r="AV163" s="46"/>
      <c r="AW163" s="46"/>
      <c r="AX163" s="46"/>
      <c r="AY163" s="46"/>
      <c r="AZ163" s="46"/>
      <c r="BA163" s="46"/>
      <c r="BB163" s="46"/>
      <c r="BC163" s="46"/>
      <c r="BD163" s="46"/>
      <c r="BE163" s="46"/>
      <c r="BF163" s="46"/>
      <c r="BG163" s="46"/>
      <c r="BH163" s="46"/>
      <c r="BI163" s="46"/>
      <c r="BJ163" s="46"/>
      <c r="BK163" s="46"/>
      <c r="BL163" s="46"/>
      <c r="BM163" s="46"/>
      <c r="BN163" s="46"/>
      <c r="BO163" s="46"/>
      <c r="BP163" s="46"/>
      <c r="BQ163" s="46"/>
      <c r="BR163" s="46"/>
      <c r="BS163" s="46"/>
      <c r="BT163" s="46"/>
    </row>
    <row r="164" spans="1:72" ht="15.85" customHeight="1">
      <c r="A164" s="26"/>
      <c r="B164" s="369" t="s">
        <v>74</v>
      </c>
      <c r="C164" s="43" t="s">
        <v>13</v>
      </c>
      <c r="D164" s="44"/>
      <c r="E164" s="44"/>
      <c r="F164" s="44"/>
      <c r="G164" s="44"/>
      <c r="H164" s="44"/>
      <c r="I164" s="44"/>
      <c r="J164" s="44"/>
      <c r="K164" s="44"/>
      <c r="L164" s="44"/>
      <c r="M164" s="44"/>
      <c r="N164" s="44"/>
      <c r="O164" s="44"/>
      <c r="P164" s="44"/>
      <c r="Q164" s="44"/>
      <c r="R164" s="44"/>
      <c r="S164" s="44"/>
      <c r="T164" s="44"/>
      <c r="U164" s="44"/>
      <c r="V164" s="44"/>
      <c r="W164" s="44"/>
      <c r="X164" s="44"/>
      <c r="Y164" s="44"/>
      <c r="Z164" s="44"/>
      <c r="AA164" s="44"/>
      <c r="AB164" s="44"/>
      <c r="AC164" s="44"/>
      <c r="AD164" s="44"/>
      <c r="AE164" s="44"/>
      <c r="AF164" s="44"/>
      <c r="AG164" s="44"/>
      <c r="AH164" s="44"/>
      <c r="AI164" s="44"/>
      <c r="AJ164" s="44"/>
      <c r="AK164" s="44"/>
      <c r="AL164" s="44"/>
      <c r="AM164" s="44"/>
      <c r="AN164" s="44"/>
      <c r="AO164" s="44"/>
      <c r="AP164" s="44"/>
      <c r="AQ164" s="44"/>
      <c r="AR164" s="44"/>
      <c r="AS164" s="44"/>
      <c r="AT164" s="44"/>
      <c r="AU164" s="44"/>
      <c r="AV164" s="44"/>
      <c r="AW164" s="44"/>
      <c r="AX164" s="44"/>
      <c r="AY164" s="44"/>
      <c r="AZ164" s="44"/>
      <c r="BA164" s="44"/>
      <c r="BB164" s="44"/>
      <c r="BC164" s="44"/>
      <c r="BD164" s="44"/>
      <c r="BE164" s="44"/>
      <c r="BF164" s="44"/>
      <c r="BG164" s="44"/>
      <c r="BH164" s="44"/>
      <c r="BI164" s="44"/>
      <c r="BJ164" s="44"/>
      <c r="BK164" s="44"/>
      <c r="BL164" s="44"/>
      <c r="BM164" s="44"/>
      <c r="BN164" s="44"/>
      <c r="BO164" s="44"/>
      <c r="BP164" s="44"/>
      <c r="BQ164" s="44"/>
      <c r="BR164" s="44"/>
      <c r="BS164" s="44"/>
      <c r="BT164" s="44"/>
    </row>
    <row r="165" spans="1:72" ht="15.85" customHeight="1">
      <c r="A165" s="26"/>
      <c r="B165" s="370"/>
      <c r="C165" s="45" t="s">
        <v>15</v>
      </c>
      <c r="D165" s="46"/>
      <c r="E165" s="46"/>
      <c r="F165" s="46"/>
      <c r="G165" s="46"/>
      <c r="H165" s="46"/>
      <c r="I165" s="46"/>
      <c r="J165" s="46"/>
      <c r="K165" s="46"/>
      <c r="L165" s="46"/>
      <c r="M165" s="46"/>
      <c r="N165" s="46"/>
      <c r="O165" s="46"/>
      <c r="P165" s="46"/>
      <c r="Q165" s="46"/>
      <c r="R165" s="46"/>
      <c r="S165" s="46"/>
      <c r="T165" s="46"/>
      <c r="U165" s="46"/>
      <c r="V165" s="46"/>
      <c r="W165" s="46"/>
      <c r="X165" s="46"/>
      <c r="Y165" s="46"/>
      <c r="Z165" s="46"/>
      <c r="AA165" s="46"/>
      <c r="AB165" s="46"/>
      <c r="AC165" s="46"/>
      <c r="AD165" s="46"/>
      <c r="AE165" s="46"/>
      <c r="AF165" s="46"/>
      <c r="AG165" s="46"/>
      <c r="AH165" s="46"/>
      <c r="AI165" s="46"/>
      <c r="AJ165" s="46"/>
      <c r="AK165" s="46"/>
      <c r="AL165" s="46"/>
      <c r="AM165" s="46"/>
      <c r="AN165" s="46"/>
      <c r="AO165" s="46"/>
      <c r="AP165" s="46"/>
      <c r="AQ165" s="46"/>
      <c r="AR165" s="46"/>
      <c r="AS165" s="46"/>
      <c r="AT165" s="46"/>
      <c r="AU165" s="46"/>
      <c r="AV165" s="46"/>
      <c r="AW165" s="46"/>
      <c r="AX165" s="46"/>
      <c r="AY165" s="46"/>
      <c r="AZ165" s="46"/>
      <c r="BA165" s="46"/>
      <c r="BB165" s="46"/>
      <c r="BC165" s="46"/>
      <c r="BD165" s="46"/>
      <c r="BE165" s="46"/>
      <c r="BF165" s="46"/>
      <c r="BG165" s="46"/>
      <c r="BH165" s="46"/>
      <c r="BI165" s="46"/>
      <c r="BJ165" s="46"/>
      <c r="BK165" s="46"/>
      <c r="BL165" s="46"/>
      <c r="BM165" s="46"/>
      <c r="BN165" s="46"/>
      <c r="BO165" s="46"/>
      <c r="BP165" s="46"/>
      <c r="BQ165" s="46"/>
      <c r="BR165" s="46"/>
      <c r="BS165" s="46"/>
      <c r="BT165" s="46"/>
    </row>
    <row r="166" spans="1:72" ht="15.85" customHeight="1">
      <c r="A166" s="26"/>
      <c r="B166" s="370"/>
      <c r="C166" s="45" t="s">
        <v>14</v>
      </c>
      <c r="D166" s="46"/>
      <c r="E166" s="46"/>
      <c r="F166" s="46"/>
      <c r="G166" s="46"/>
      <c r="H166" s="46"/>
      <c r="I166" s="46"/>
      <c r="J166" s="46"/>
      <c r="K166" s="46"/>
      <c r="L166" s="46"/>
      <c r="M166" s="46"/>
      <c r="N166" s="46"/>
      <c r="O166" s="46"/>
      <c r="P166" s="46"/>
      <c r="Q166" s="46"/>
      <c r="R166" s="46"/>
      <c r="S166" s="46"/>
      <c r="T166" s="46"/>
      <c r="U166" s="46"/>
      <c r="V166" s="46"/>
      <c r="W166" s="46"/>
      <c r="X166" s="46"/>
      <c r="Y166" s="46"/>
      <c r="Z166" s="46"/>
      <c r="AA166" s="46"/>
      <c r="AB166" s="46"/>
      <c r="AC166" s="46"/>
      <c r="AD166" s="46"/>
      <c r="AE166" s="46"/>
      <c r="AF166" s="46"/>
      <c r="AG166" s="46"/>
      <c r="AH166" s="46"/>
      <c r="AI166" s="46"/>
      <c r="AJ166" s="46"/>
      <c r="AK166" s="46"/>
      <c r="AL166" s="46"/>
      <c r="AM166" s="46"/>
      <c r="AN166" s="46"/>
      <c r="AO166" s="46"/>
      <c r="AP166" s="46"/>
      <c r="AQ166" s="46"/>
      <c r="AR166" s="46"/>
      <c r="AS166" s="46"/>
      <c r="AT166" s="46"/>
      <c r="AU166" s="46"/>
      <c r="AV166" s="46"/>
      <c r="AW166" s="46"/>
      <c r="AX166" s="46"/>
      <c r="AY166" s="46"/>
      <c r="AZ166" s="46"/>
      <c r="BA166" s="46"/>
      <c r="BB166" s="46"/>
      <c r="BC166" s="46"/>
      <c r="BD166" s="46"/>
      <c r="BE166" s="46"/>
      <c r="BF166" s="46"/>
      <c r="BG166" s="46"/>
      <c r="BH166" s="46"/>
      <c r="BI166" s="46"/>
      <c r="BJ166" s="46"/>
      <c r="BK166" s="46"/>
      <c r="BL166" s="46"/>
      <c r="BM166" s="46"/>
      <c r="BN166" s="46"/>
      <c r="BO166" s="46"/>
      <c r="BP166" s="46"/>
      <c r="BQ166" s="46"/>
      <c r="BR166" s="46"/>
      <c r="BS166" s="46"/>
      <c r="BT166" s="46"/>
    </row>
    <row r="167" spans="1:72" ht="15.85" customHeight="1">
      <c r="A167" s="26"/>
      <c r="B167" s="364" t="s">
        <v>75</v>
      </c>
      <c r="C167" s="43" t="s">
        <v>13</v>
      </c>
      <c r="D167" s="44"/>
      <c r="E167" s="44"/>
      <c r="F167" s="44"/>
      <c r="G167" s="44"/>
      <c r="H167" s="44"/>
      <c r="I167" s="44"/>
      <c r="J167" s="44"/>
      <c r="K167" s="44"/>
      <c r="L167" s="44"/>
      <c r="M167" s="44"/>
      <c r="N167" s="44"/>
      <c r="O167" s="44"/>
      <c r="P167" s="44"/>
      <c r="Q167" s="44"/>
      <c r="R167" s="44"/>
      <c r="S167" s="44"/>
      <c r="T167" s="44"/>
      <c r="U167" s="44"/>
      <c r="V167" s="44"/>
      <c r="W167" s="44"/>
      <c r="X167" s="44"/>
      <c r="Y167" s="44"/>
      <c r="Z167" s="44"/>
      <c r="AA167" s="44"/>
      <c r="AB167" s="44"/>
      <c r="AC167" s="44"/>
      <c r="AD167" s="44"/>
      <c r="AE167" s="44"/>
      <c r="AF167" s="44"/>
      <c r="AG167" s="44"/>
      <c r="AH167" s="44"/>
      <c r="AI167" s="44"/>
      <c r="AJ167" s="44"/>
      <c r="AK167" s="44"/>
      <c r="AL167" s="44"/>
      <c r="AM167" s="44"/>
      <c r="AN167" s="44"/>
      <c r="AO167" s="44"/>
      <c r="AP167" s="44"/>
      <c r="AQ167" s="44"/>
      <c r="AR167" s="44"/>
      <c r="AS167" s="44"/>
      <c r="AT167" s="44"/>
      <c r="AU167" s="44"/>
      <c r="AV167" s="44"/>
      <c r="AW167" s="44"/>
      <c r="AX167" s="44"/>
      <c r="AY167" s="44"/>
      <c r="AZ167" s="44"/>
      <c r="BA167" s="44"/>
      <c r="BB167" s="44"/>
      <c r="BC167" s="44"/>
      <c r="BD167" s="44"/>
      <c r="BE167" s="44"/>
      <c r="BF167" s="44"/>
      <c r="BG167" s="44"/>
      <c r="BH167" s="44"/>
      <c r="BI167" s="44"/>
      <c r="BJ167" s="44"/>
      <c r="BK167" s="44"/>
      <c r="BL167" s="44"/>
      <c r="BM167" s="44"/>
      <c r="BN167" s="44"/>
      <c r="BO167" s="44"/>
      <c r="BP167" s="44"/>
      <c r="BQ167" s="44"/>
      <c r="BR167" s="44"/>
      <c r="BS167" s="44"/>
      <c r="BT167" s="44"/>
    </row>
    <row r="168" spans="1:72" ht="15.85" customHeight="1">
      <c r="A168" s="26"/>
      <c r="B168" s="365"/>
      <c r="C168" s="45" t="s">
        <v>15</v>
      </c>
      <c r="D168" s="46"/>
      <c r="E168" s="46"/>
      <c r="F168" s="46"/>
      <c r="G168" s="46"/>
      <c r="H168" s="46"/>
      <c r="I168" s="46"/>
      <c r="J168" s="46"/>
      <c r="K168" s="46"/>
      <c r="L168" s="46"/>
      <c r="M168" s="46"/>
      <c r="N168" s="46"/>
      <c r="O168" s="46"/>
      <c r="P168" s="46"/>
      <c r="Q168" s="46"/>
      <c r="R168" s="46"/>
      <c r="S168" s="46"/>
      <c r="T168" s="46"/>
      <c r="U168" s="46"/>
      <c r="V168" s="46"/>
      <c r="W168" s="46"/>
      <c r="X168" s="46"/>
      <c r="Y168" s="46"/>
      <c r="Z168" s="46"/>
      <c r="AA168" s="46"/>
      <c r="AB168" s="46"/>
      <c r="AC168" s="46"/>
      <c r="AD168" s="46"/>
      <c r="AE168" s="46"/>
      <c r="AF168" s="46"/>
      <c r="AG168" s="46"/>
      <c r="AH168" s="46"/>
      <c r="AI168" s="46"/>
      <c r="AJ168" s="46"/>
      <c r="AK168" s="46"/>
      <c r="AL168" s="46"/>
      <c r="AM168" s="46"/>
      <c r="AN168" s="46"/>
      <c r="AO168" s="46"/>
      <c r="AP168" s="46"/>
      <c r="AQ168" s="46"/>
      <c r="AR168" s="46"/>
      <c r="AS168" s="46"/>
      <c r="AT168" s="46"/>
      <c r="AU168" s="46"/>
      <c r="AV168" s="46"/>
      <c r="AW168" s="46"/>
      <c r="AX168" s="46"/>
      <c r="AY168" s="46"/>
      <c r="AZ168" s="46"/>
      <c r="BA168" s="46"/>
      <c r="BB168" s="46"/>
      <c r="BC168" s="46"/>
      <c r="BD168" s="46"/>
      <c r="BE168" s="46"/>
      <c r="BF168" s="46"/>
      <c r="BG168" s="46"/>
      <c r="BH168" s="46"/>
      <c r="BI168" s="46"/>
      <c r="BJ168" s="46"/>
      <c r="BK168" s="46"/>
      <c r="BL168" s="46"/>
      <c r="BM168" s="46"/>
      <c r="BN168" s="46"/>
      <c r="BO168" s="46"/>
      <c r="BP168" s="46"/>
      <c r="BQ168" s="46"/>
      <c r="BR168" s="46"/>
      <c r="BS168" s="46"/>
      <c r="BT168" s="46"/>
    </row>
    <row r="169" spans="1:72" ht="15.85" customHeight="1" thickBot="1">
      <c r="A169" s="26"/>
      <c r="B169" s="366"/>
      <c r="C169" s="47" t="s">
        <v>14</v>
      </c>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row>
    <row r="170" spans="1:72" ht="15.85" customHeight="1">
      <c r="A170" s="26"/>
      <c r="B170" s="27"/>
      <c r="C170" s="28"/>
      <c r="D170" s="27"/>
      <c r="E170" s="27"/>
      <c r="F170" s="27"/>
      <c r="G170" s="27"/>
      <c r="H170" s="27"/>
      <c r="I170" s="27"/>
      <c r="J170" s="27"/>
      <c r="K170" s="27"/>
      <c r="L170" s="27"/>
      <c r="M170" s="27"/>
      <c r="N170" s="27"/>
      <c r="O170" s="27"/>
      <c r="P170" s="27"/>
      <c r="Q170" s="27"/>
      <c r="R170" s="27"/>
      <c r="S170" s="27"/>
      <c r="T170" s="27"/>
      <c r="U170" s="27"/>
      <c r="V170" s="27"/>
      <c r="W170" s="27"/>
      <c r="X170" s="27"/>
      <c r="Y170" s="27"/>
      <c r="Z170" s="29"/>
      <c r="AA170" s="29"/>
      <c r="AB170" s="29"/>
      <c r="AC170" s="29"/>
      <c r="AD170" s="29"/>
      <c r="AE170" s="29"/>
      <c r="AF170" s="29"/>
      <c r="AG170" s="27"/>
      <c r="AH170" s="27"/>
      <c r="AI170" s="27"/>
      <c r="AJ170" s="27"/>
      <c r="AK170" s="27"/>
      <c r="AL170" s="27"/>
      <c r="AM170" s="27"/>
      <c r="AN170" s="27"/>
      <c r="AO170" s="27"/>
      <c r="AP170" s="27"/>
      <c r="AQ170" s="27"/>
      <c r="AR170" s="27"/>
      <c r="AS170" s="27"/>
      <c r="AT170" s="27"/>
      <c r="AU170" s="27"/>
      <c r="AV170" s="27"/>
      <c r="AW170" s="27"/>
      <c r="AX170" s="27"/>
      <c r="AY170" s="27"/>
      <c r="AZ170" s="27"/>
      <c r="BA170" s="27"/>
      <c r="BB170" s="27"/>
      <c r="BC170" s="27"/>
      <c r="BD170" s="27"/>
      <c r="BE170" s="27"/>
      <c r="BF170" s="27"/>
      <c r="BG170" s="27"/>
      <c r="BH170" s="27"/>
      <c r="BI170" s="27"/>
      <c r="BJ170" s="27"/>
      <c r="BK170" s="27"/>
      <c r="BL170" s="27"/>
      <c r="BM170" s="27"/>
      <c r="BN170" s="27"/>
      <c r="BO170" s="27"/>
      <c r="BP170" s="27"/>
      <c r="BQ170" s="27"/>
      <c r="BR170" s="27"/>
      <c r="BS170" s="27"/>
      <c r="BT170" s="27"/>
    </row>
    <row r="171" spans="1:72" ht="33.85" customHeight="1">
      <c r="A171" s="26"/>
      <c r="B171" s="27" t="s">
        <v>276</v>
      </c>
      <c r="C171" s="28"/>
      <c r="D171" s="27"/>
      <c r="E171" s="27"/>
      <c r="F171" s="27"/>
      <c r="G171" s="27"/>
      <c r="H171" s="27"/>
      <c r="I171" s="27"/>
      <c r="J171" s="27"/>
      <c r="K171" s="27"/>
      <c r="L171" s="27"/>
      <c r="M171" s="27"/>
      <c r="N171" s="27"/>
      <c r="O171" s="27"/>
      <c r="P171" s="27"/>
      <c r="Q171" s="27"/>
      <c r="R171" s="27"/>
      <c r="S171" s="27"/>
      <c r="T171" s="27"/>
      <c r="U171" s="27"/>
      <c r="V171" s="27"/>
      <c r="W171" s="27"/>
      <c r="X171" s="27"/>
      <c r="Y171" s="27"/>
      <c r="Z171" s="29"/>
      <c r="AA171" s="29"/>
      <c r="AB171" s="29"/>
      <c r="AC171" s="29"/>
      <c r="AD171" s="29"/>
      <c r="AE171" s="29"/>
      <c r="AF171" s="29"/>
      <c r="AG171" s="27"/>
      <c r="AH171" s="27"/>
      <c r="AI171" s="27"/>
      <c r="AJ171" s="27"/>
      <c r="AK171" s="27"/>
      <c r="AL171" s="27"/>
      <c r="AM171" s="27"/>
      <c r="AN171" s="27"/>
      <c r="AO171" s="27"/>
      <c r="AP171" s="27"/>
      <c r="AQ171" s="27"/>
      <c r="AR171" s="27"/>
      <c r="AS171" s="27"/>
      <c r="AT171" s="27"/>
      <c r="AU171" s="27"/>
      <c r="AV171" s="27"/>
      <c r="AW171" s="27"/>
      <c r="AX171" s="27"/>
      <c r="AY171" s="27"/>
      <c r="AZ171" s="27"/>
      <c r="BA171" s="27"/>
      <c r="BB171" s="27"/>
      <c r="BC171" s="27"/>
      <c r="BD171" s="27"/>
      <c r="BE171" s="27"/>
      <c r="BF171" s="27"/>
      <c r="BG171" s="27"/>
      <c r="BH171" s="27"/>
      <c r="BI171" s="27"/>
      <c r="BJ171" s="27"/>
      <c r="BK171" s="27"/>
      <c r="BL171" s="27"/>
      <c r="BM171" s="27"/>
      <c r="BN171" s="27"/>
      <c r="BO171" s="27"/>
      <c r="BP171" s="27"/>
      <c r="BQ171" s="27"/>
      <c r="BR171" s="27"/>
      <c r="BS171" s="27"/>
      <c r="BT171" s="27"/>
    </row>
    <row r="172" spans="1:72" ht="33.85" customHeight="1">
      <c r="A172" s="26"/>
      <c r="B172" s="27"/>
      <c r="C172" s="28"/>
      <c r="D172" s="27"/>
      <c r="E172" s="27"/>
      <c r="F172" s="27"/>
      <c r="G172" s="27"/>
      <c r="H172" s="27"/>
      <c r="I172" s="27"/>
      <c r="J172" s="27"/>
      <c r="K172" s="27"/>
      <c r="L172" s="27"/>
      <c r="M172" s="27"/>
      <c r="N172" s="27"/>
      <c r="O172" s="27"/>
      <c r="P172" s="27"/>
      <c r="Q172" s="27"/>
      <c r="R172" s="27"/>
      <c r="S172" s="27"/>
      <c r="T172" s="27"/>
      <c r="U172" s="27"/>
      <c r="V172" s="27"/>
      <c r="W172" s="27"/>
      <c r="X172" s="27"/>
      <c r="Y172" s="27"/>
      <c r="Z172" s="29"/>
      <c r="AA172" s="29"/>
      <c r="AB172" s="29"/>
      <c r="AC172" s="29"/>
      <c r="AD172" s="29"/>
      <c r="AE172" s="29"/>
      <c r="AF172" s="29"/>
      <c r="AG172" s="27"/>
      <c r="AH172" s="27"/>
      <c r="AI172" s="27"/>
      <c r="AJ172" s="27"/>
      <c r="AK172" s="27"/>
      <c r="AL172" s="27"/>
      <c r="AM172" s="27"/>
      <c r="AN172" s="27"/>
      <c r="AO172" s="27"/>
      <c r="AP172" s="27"/>
      <c r="AQ172" s="27"/>
      <c r="AR172" s="27"/>
      <c r="AS172" s="27"/>
      <c r="AT172" s="27"/>
      <c r="AU172" s="27"/>
      <c r="AV172" s="27"/>
      <c r="AW172" s="27"/>
      <c r="AX172" s="27"/>
      <c r="AY172" s="27"/>
      <c r="AZ172" s="27"/>
      <c r="BA172" s="27"/>
      <c r="BB172" s="27"/>
      <c r="BC172" s="27"/>
      <c r="BD172" s="27"/>
      <c r="BE172" s="27"/>
      <c r="BF172" s="27"/>
      <c r="BG172" s="27"/>
      <c r="BH172" s="27"/>
      <c r="BI172" s="27"/>
      <c r="BJ172" s="27"/>
      <c r="BK172" s="27"/>
      <c r="BL172" s="27"/>
      <c r="BM172" s="27"/>
      <c r="BN172" s="27"/>
      <c r="BO172" s="27"/>
      <c r="BP172" s="27"/>
      <c r="BQ172" s="27"/>
      <c r="BR172" s="27"/>
      <c r="BS172" s="27"/>
      <c r="BT172" s="27"/>
    </row>
    <row r="173" spans="1:72" ht="33.85" customHeight="1">
      <c r="A173" s="26"/>
      <c r="B173" s="27"/>
      <c r="C173" s="28"/>
      <c r="D173" s="27"/>
      <c r="E173" s="27"/>
      <c r="F173" s="27"/>
      <c r="G173" s="27"/>
      <c r="H173" s="27"/>
      <c r="I173" s="27"/>
      <c r="J173" s="27"/>
      <c r="K173" s="27"/>
      <c r="L173" s="27"/>
      <c r="M173" s="27"/>
      <c r="N173" s="27"/>
      <c r="O173" s="27"/>
      <c r="P173" s="27"/>
      <c r="Q173" s="27"/>
      <c r="R173" s="27"/>
      <c r="S173" s="27"/>
      <c r="T173" s="27"/>
      <c r="U173" s="27"/>
      <c r="V173" s="27"/>
      <c r="W173" s="27"/>
      <c r="X173" s="27"/>
      <c r="Y173" s="27"/>
      <c r="Z173" s="29"/>
      <c r="AA173" s="29"/>
      <c r="AB173" s="29"/>
      <c r="AC173" s="29"/>
      <c r="AD173" s="29"/>
      <c r="AE173" s="29"/>
      <c r="AF173" s="29"/>
      <c r="AG173" s="27"/>
      <c r="AH173" s="27"/>
      <c r="AI173" s="27"/>
      <c r="AJ173" s="27"/>
      <c r="AK173" s="27"/>
      <c r="AL173" s="27"/>
      <c r="AM173" s="27"/>
      <c r="AN173" s="27"/>
      <c r="AO173" s="27"/>
      <c r="AP173" s="27"/>
      <c r="AQ173" s="27"/>
      <c r="AR173" s="27"/>
      <c r="AS173" s="27"/>
      <c r="AT173" s="27"/>
      <c r="AU173" s="27"/>
      <c r="AV173" s="27"/>
      <c r="AW173" s="27"/>
      <c r="AX173" s="27"/>
      <c r="AY173" s="27"/>
      <c r="AZ173" s="27"/>
      <c r="BA173" s="27"/>
      <c r="BB173" s="27"/>
      <c r="BC173" s="27"/>
      <c r="BD173" s="27"/>
      <c r="BE173" s="27"/>
      <c r="BF173" s="27"/>
      <c r="BG173" s="27"/>
      <c r="BH173" s="27"/>
      <c r="BI173" s="27"/>
      <c r="BJ173" s="27"/>
      <c r="BK173" s="27"/>
      <c r="BL173" s="27"/>
      <c r="BM173" s="27"/>
      <c r="BN173" s="27"/>
      <c r="BO173" s="27"/>
      <c r="BP173" s="27"/>
      <c r="BQ173" s="27"/>
      <c r="BR173" s="27"/>
      <c r="BS173" s="27"/>
      <c r="BT173" s="27"/>
    </row>
    <row r="174" spans="1:72" ht="33.85" customHeight="1">
      <c r="A174" s="26"/>
      <c r="B174" s="27"/>
      <c r="C174" s="28"/>
      <c r="D174" s="27"/>
      <c r="E174" s="27"/>
      <c r="F174" s="27"/>
      <c r="G174" s="27"/>
      <c r="H174" s="27"/>
      <c r="I174" s="27"/>
      <c r="J174" s="27"/>
      <c r="K174" s="27"/>
      <c r="L174" s="27"/>
      <c r="M174" s="27"/>
      <c r="N174" s="27"/>
      <c r="O174" s="27"/>
      <c r="P174" s="27"/>
      <c r="Q174" s="27"/>
      <c r="R174" s="27"/>
      <c r="S174" s="27"/>
      <c r="T174" s="27"/>
      <c r="U174" s="27"/>
      <c r="V174" s="27"/>
      <c r="W174" s="27"/>
      <c r="X174" s="27"/>
      <c r="Y174" s="27"/>
      <c r="Z174" s="29"/>
      <c r="AA174" s="29"/>
      <c r="AB174" s="29"/>
      <c r="AC174" s="29"/>
      <c r="AD174" s="29"/>
      <c r="AE174" s="29"/>
      <c r="AF174" s="29"/>
      <c r="AG174" s="27"/>
      <c r="AH174" s="27"/>
      <c r="AI174" s="27"/>
      <c r="AJ174" s="27"/>
      <c r="AK174" s="27"/>
      <c r="AL174" s="27"/>
      <c r="AM174" s="27"/>
      <c r="AN174" s="27"/>
      <c r="AO174" s="27"/>
      <c r="AP174" s="27"/>
      <c r="AQ174" s="27"/>
      <c r="AR174" s="27"/>
      <c r="AS174" s="27"/>
      <c r="AT174" s="27"/>
      <c r="AU174" s="27"/>
      <c r="AV174" s="27"/>
      <c r="AW174" s="27"/>
      <c r="AX174" s="27"/>
      <c r="AY174" s="27"/>
      <c r="AZ174" s="27"/>
      <c r="BA174" s="27"/>
      <c r="BB174" s="27"/>
      <c r="BC174" s="27"/>
      <c r="BD174" s="27"/>
      <c r="BE174" s="27"/>
      <c r="BF174" s="27"/>
      <c r="BG174" s="27"/>
      <c r="BH174" s="27"/>
      <c r="BI174" s="27"/>
      <c r="BJ174" s="27"/>
      <c r="BK174" s="27"/>
      <c r="BL174" s="27"/>
      <c r="BM174" s="27"/>
      <c r="BN174" s="27"/>
      <c r="BO174" s="27"/>
      <c r="BP174" s="27"/>
      <c r="BQ174" s="27"/>
      <c r="BR174" s="27"/>
      <c r="BS174" s="27"/>
      <c r="BT174" s="27"/>
    </row>
    <row r="175" spans="1:72" ht="33.85" customHeight="1">
      <c r="A175" s="26"/>
      <c r="B175" s="27"/>
      <c r="C175" s="28"/>
      <c r="D175" s="27"/>
      <c r="E175" s="27"/>
      <c r="F175" s="27"/>
      <c r="G175" s="27"/>
      <c r="H175" s="27"/>
      <c r="I175" s="27"/>
      <c r="J175" s="27"/>
      <c r="K175" s="27"/>
      <c r="L175" s="27"/>
      <c r="M175" s="27"/>
      <c r="N175" s="27"/>
      <c r="O175" s="27"/>
      <c r="P175" s="27"/>
      <c r="Q175" s="27"/>
      <c r="R175" s="27"/>
      <c r="S175" s="27"/>
      <c r="T175" s="27"/>
      <c r="U175" s="27"/>
      <c r="V175" s="27"/>
      <c r="W175" s="27"/>
      <c r="X175" s="27"/>
      <c r="Y175" s="27"/>
      <c r="Z175" s="29"/>
      <c r="AA175" s="29"/>
      <c r="AB175" s="29"/>
      <c r="AC175" s="29"/>
      <c r="AD175" s="29"/>
      <c r="AE175" s="29"/>
      <c r="AF175" s="29"/>
      <c r="AG175" s="27"/>
      <c r="AH175" s="27"/>
      <c r="AI175" s="27"/>
      <c r="AJ175" s="27"/>
      <c r="AK175" s="27"/>
      <c r="AL175" s="27"/>
      <c r="AM175" s="27"/>
      <c r="AN175" s="27"/>
      <c r="AO175" s="27"/>
      <c r="AP175" s="27"/>
      <c r="AQ175" s="27"/>
      <c r="AR175" s="27"/>
      <c r="AS175" s="27"/>
      <c r="AT175" s="27"/>
      <c r="AU175" s="27"/>
      <c r="AV175" s="27"/>
      <c r="AW175" s="27"/>
      <c r="AX175" s="27"/>
      <c r="AY175" s="27"/>
      <c r="AZ175" s="27"/>
      <c r="BA175" s="27"/>
      <c r="BB175" s="27"/>
      <c r="BC175" s="27"/>
      <c r="BD175" s="27"/>
      <c r="BE175" s="27"/>
      <c r="BF175" s="27"/>
      <c r="BG175" s="27"/>
      <c r="BH175" s="27"/>
      <c r="BI175" s="27"/>
      <c r="BJ175" s="27"/>
      <c r="BK175" s="27"/>
      <c r="BL175" s="27"/>
      <c r="BM175" s="27"/>
      <c r="BN175" s="27"/>
      <c r="BO175" s="27"/>
      <c r="BP175" s="27"/>
      <c r="BQ175" s="27"/>
      <c r="BR175" s="27"/>
      <c r="BS175" s="27"/>
      <c r="BT175" s="27"/>
    </row>
    <row r="176" spans="1:72" ht="33.85" customHeight="1">
      <c r="A176" s="26"/>
      <c r="B176" s="27"/>
      <c r="C176" s="28"/>
      <c r="D176" s="27"/>
      <c r="E176" s="27"/>
      <c r="F176" s="27"/>
      <c r="G176" s="27"/>
      <c r="H176" s="27"/>
      <c r="I176" s="27"/>
      <c r="J176" s="27"/>
      <c r="K176" s="27"/>
      <c r="L176" s="27"/>
      <c r="M176" s="27"/>
      <c r="N176" s="27"/>
      <c r="O176" s="27"/>
      <c r="P176" s="27"/>
      <c r="Q176" s="27"/>
      <c r="R176" s="27"/>
      <c r="S176" s="27"/>
      <c r="T176" s="27"/>
      <c r="U176" s="27"/>
      <c r="V176" s="27"/>
      <c r="W176" s="27"/>
      <c r="X176" s="27"/>
      <c r="Y176" s="27"/>
      <c r="Z176" s="29"/>
      <c r="AA176" s="29"/>
      <c r="AB176" s="29"/>
      <c r="AC176" s="29"/>
      <c r="AD176" s="29"/>
      <c r="AE176" s="29"/>
      <c r="AF176" s="29"/>
      <c r="AG176" s="27"/>
      <c r="AH176" s="27"/>
      <c r="AI176" s="27"/>
      <c r="AJ176" s="27"/>
      <c r="AK176" s="27"/>
      <c r="AL176" s="27"/>
      <c r="AM176" s="27"/>
      <c r="AN176" s="27"/>
      <c r="AO176" s="27"/>
      <c r="AP176" s="27"/>
      <c r="AQ176" s="27"/>
      <c r="AR176" s="27"/>
      <c r="AS176" s="27"/>
      <c r="AT176" s="27"/>
      <c r="AU176" s="27"/>
      <c r="AV176" s="27"/>
      <c r="AW176" s="27"/>
      <c r="AX176" s="27"/>
      <c r="AY176" s="27"/>
      <c r="AZ176" s="27"/>
      <c r="BA176" s="27"/>
      <c r="BB176" s="27"/>
      <c r="BC176" s="27"/>
      <c r="BD176" s="27"/>
      <c r="BE176" s="27"/>
      <c r="BF176" s="27"/>
      <c r="BG176" s="27"/>
      <c r="BH176" s="27"/>
      <c r="BI176" s="27"/>
      <c r="BJ176" s="27"/>
      <c r="BK176" s="27"/>
      <c r="BL176" s="27"/>
      <c r="BM176" s="27"/>
      <c r="BN176" s="27"/>
      <c r="BO176" s="27"/>
      <c r="BP176" s="27"/>
      <c r="BQ176" s="27"/>
      <c r="BR176" s="27"/>
      <c r="BS176" s="27"/>
      <c r="BT176" s="27"/>
    </row>
    <row r="177" spans="1:72" ht="33.85" customHeight="1">
      <c r="A177" s="26"/>
      <c r="B177" s="27"/>
      <c r="C177" s="28"/>
      <c r="D177" s="27"/>
      <c r="E177" s="27"/>
      <c r="F177" s="27"/>
      <c r="G177" s="27"/>
      <c r="H177" s="27"/>
      <c r="I177" s="27"/>
      <c r="J177" s="27"/>
      <c r="K177" s="27"/>
      <c r="L177" s="27"/>
      <c r="M177" s="27"/>
      <c r="N177" s="27"/>
      <c r="O177" s="27"/>
      <c r="P177" s="27"/>
      <c r="Q177" s="27"/>
      <c r="R177" s="27"/>
      <c r="S177" s="27"/>
      <c r="T177" s="27"/>
      <c r="U177" s="27"/>
      <c r="V177" s="27"/>
      <c r="W177" s="27"/>
      <c r="X177" s="27"/>
      <c r="Y177" s="27"/>
      <c r="Z177" s="29"/>
      <c r="AA177" s="29"/>
      <c r="AB177" s="29"/>
      <c r="AC177" s="29"/>
      <c r="AD177" s="29"/>
      <c r="AE177" s="29"/>
      <c r="AF177" s="29"/>
      <c r="AG177" s="27"/>
      <c r="AH177" s="27"/>
      <c r="AI177" s="27"/>
      <c r="AJ177" s="27"/>
      <c r="AK177" s="27"/>
      <c r="AL177" s="27"/>
      <c r="AM177" s="27"/>
      <c r="AN177" s="27"/>
      <c r="AO177" s="27"/>
      <c r="AP177" s="27"/>
      <c r="AQ177" s="27"/>
      <c r="AR177" s="27"/>
      <c r="AS177" s="27"/>
      <c r="AT177" s="27"/>
      <c r="AU177" s="27"/>
      <c r="AV177" s="27"/>
      <c r="AW177" s="27"/>
      <c r="AX177" s="27"/>
      <c r="AY177" s="27"/>
      <c r="AZ177" s="27"/>
      <c r="BA177" s="27"/>
      <c r="BB177" s="27"/>
      <c r="BC177" s="27"/>
      <c r="BD177" s="27"/>
      <c r="BE177" s="27"/>
      <c r="BF177" s="27"/>
      <c r="BG177" s="27"/>
      <c r="BH177" s="27"/>
      <c r="BI177" s="27"/>
      <c r="BJ177" s="27"/>
      <c r="BK177" s="27"/>
      <c r="BL177" s="27"/>
      <c r="BM177" s="27"/>
      <c r="BN177" s="27"/>
      <c r="BO177" s="27"/>
      <c r="BP177" s="27"/>
      <c r="BQ177" s="27"/>
      <c r="BR177" s="27"/>
      <c r="BS177" s="27"/>
      <c r="BT177" s="27"/>
    </row>
    <row r="178" spans="1:72" ht="33.85" customHeight="1">
      <c r="A178" s="26"/>
      <c r="B178" s="27"/>
      <c r="C178" s="28"/>
      <c r="D178" s="27"/>
      <c r="E178" s="27"/>
      <c r="F178" s="27"/>
      <c r="G178" s="27"/>
      <c r="H178" s="27"/>
      <c r="I178" s="27"/>
      <c r="J178" s="27"/>
      <c r="K178" s="27"/>
      <c r="L178" s="27"/>
      <c r="M178" s="27"/>
      <c r="N178" s="27"/>
      <c r="O178" s="27"/>
      <c r="P178" s="27"/>
      <c r="Q178" s="27"/>
      <c r="R178" s="27"/>
      <c r="S178" s="27"/>
      <c r="T178" s="27"/>
      <c r="U178" s="27"/>
      <c r="V178" s="27"/>
      <c r="W178" s="27"/>
      <c r="X178" s="27"/>
      <c r="Y178" s="27"/>
      <c r="Z178" s="29"/>
      <c r="AA178" s="29"/>
      <c r="AB178" s="29"/>
      <c r="AC178" s="29"/>
      <c r="AD178" s="29"/>
      <c r="AE178" s="29"/>
      <c r="AF178" s="29"/>
      <c r="AG178" s="27"/>
      <c r="AH178" s="27"/>
      <c r="AI178" s="27"/>
      <c r="AJ178" s="27"/>
      <c r="AK178" s="27"/>
      <c r="AL178" s="27"/>
      <c r="AM178" s="27"/>
      <c r="AN178" s="27"/>
      <c r="AO178" s="27"/>
      <c r="AP178" s="27"/>
      <c r="AQ178" s="27"/>
      <c r="AR178" s="27"/>
      <c r="AS178" s="27"/>
      <c r="AT178" s="27"/>
      <c r="AU178" s="27"/>
      <c r="AV178" s="27"/>
      <c r="AW178" s="27"/>
      <c r="AX178" s="27"/>
      <c r="AY178" s="27"/>
      <c r="AZ178" s="27"/>
      <c r="BA178" s="27"/>
      <c r="BB178" s="27"/>
      <c r="BC178" s="27"/>
      <c r="BD178" s="27"/>
      <c r="BE178" s="27"/>
      <c r="BF178" s="27"/>
      <c r="BG178" s="27"/>
      <c r="BH178" s="27"/>
      <c r="BI178" s="27"/>
      <c r="BJ178" s="27"/>
      <c r="BK178" s="27"/>
      <c r="BL178" s="27"/>
      <c r="BM178" s="27"/>
      <c r="BN178" s="27"/>
      <c r="BO178" s="27"/>
      <c r="BP178" s="27"/>
      <c r="BQ178" s="27"/>
      <c r="BR178" s="27"/>
      <c r="BS178" s="27"/>
      <c r="BT178" s="27"/>
    </row>
    <row r="179" spans="1:72" ht="33.85" customHeight="1">
      <c r="A179" s="26"/>
      <c r="B179" s="27"/>
      <c r="C179" s="28"/>
      <c r="D179" s="27"/>
      <c r="E179" s="27"/>
      <c r="F179" s="27"/>
      <c r="G179" s="27"/>
      <c r="H179" s="27"/>
      <c r="I179" s="27"/>
      <c r="J179" s="27"/>
      <c r="K179" s="27"/>
      <c r="L179" s="27"/>
      <c r="M179" s="27"/>
      <c r="N179" s="27"/>
      <c r="O179" s="27"/>
      <c r="P179" s="27"/>
      <c r="Q179" s="27"/>
      <c r="R179" s="27"/>
      <c r="S179" s="27"/>
      <c r="T179" s="27"/>
      <c r="U179" s="27"/>
      <c r="V179" s="27"/>
      <c r="W179" s="27"/>
      <c r="X179" s="27"/>
      <c r="Y179" s="27"/>
      <c r="Z179" s="29"/>
      <c r="AA179" s="29"/>
      <c r="AB179" s="29"/>
      <c r="AC179" s="29"/>
      <c r="AD179" s="29"/>
      <c r="AE179" s="29"/>
      <c r="AF179" s="29"/>
      <c r="AG179" s="27"/>
      <c r="AH179" s="27"/>
      <c r="AI179" s="27"/>
      <c r="AJ179" s="27"/>
      <c r="AK179" s="27"/>
      <c r="AL179" s="27"/>
      <c r="AM179" s="27"/>
      <c r="AN179" s="27"/>
      <c r="AO179" s="27"/>
      <c r="AP179" s="27"/>
      <c r="AQ179" s="27"/>
      <c r="AR179" s="27"/>
      <c r="AS179" s="27"/>
      <c r="AT179" s="27"/>
      <c r="AU179" s="27"/>
      <c r="AV179" s="27"/>
      <c r="AW179" s="27"/>
      <c r="AX179" s="27"/>
      <c r="AY179" s="27"/>
      <c r="AZ179" s="27"/>
      <c r="BA179" s="27"/>
      <c r="BB179" s="27"/>
      <c r="BC179" s="27"/>
      <c r="BD179" s="27"/>
      <c r="BE179" s="27"/>
      <c r="BF179" s="27"/>
      <c r="BG179" s="27"/>
      <c r="BH179" s="27"/>
      <c r="BI179" s="27"/>
      <c r="BJ179" s="27"/>
      <c r="BK179" s="27"/>
      <c r="BL179" s="27"/>
      <c r="BM179" s="27"/>
      <c r="BN179" s="27"/>
      <c r="BO179" s="27"/>
      <c r="BP179" s="27"/>
      <c r="BQ179" s="27"/>
      <c r="BR179" s="27"/>
      <c r="BS179" s="27"/>
      <c r="BT179" s="27"/>
    </row>
    <row r="180" spans="1:72" ht="33.85" customHeight="1">
      <c r="A180" s="26"/>
      <c r="B180" s="27"/>
      <c r="C180" s="28"/>
      <c r="D180" s="27"/>
      <c r="E180" s="27"/>
      <c r="F180" s="27"/>
      <c r="G180" s="27"/>
      <c r="H180" s="27"/>
      <c r="I180" s="27"/>
      <c r="J180" s="27"/>
      <c r="K180" s="27"/>
      <c r="L180" s="27"/>
      <c r="M180" s="27"/>
      <c r="N180" s="27"/>
      <c r="O180" s="27"/>
      <c r="P180" s="27"/>
      <c r="Q180" s="27"/>
      <c r="R180" s="27"/>
      <c r="S180" s="27"/>
      <c r="T180" s="27"/>
      <c r="U180" s="27"/>
      <c r="V180" s="27"/>
      <c r="W180" s="27"/>
      <c r="X180" s="27"/>
      <c r="Y180" s="27"/>
      <c r="Z180" s="29"/>
      <c r="AA180" s="29"/>
      <c r="AB180" s="29"/>
      <c r="AC180" s="29"/>
      <c r="AD180" s="29"/>
      <c r="AE180" s="29"/>
      <c r="AF180" s="29"/>
      <c r="AG180" s="27"/>
      <c r="AH180" s="27"/>
      <c r="AI180" s="27"/>
      <c r="AJ180" s="27"/>
      <c r="AK180" s="27"/>
      <c r="AL180" s="27"/>
      <c r="AM180" s="27"/>
      <c r="AN180" s="27"/>
      <c r="AO180" s="27"/>
      <c r="AP180" s="27"/>
      <c r="AQ180" s="27"/>
      <c r="AR180" s="27"/>
      <c r="AS180" s="27"/>
      <c r="AT180" s="27"/>
      <c r="AU180" s="27"/>
      <c r="AV180" s="27"/>
      <c r="AW180" s="27"/>
      <c r="AX180" s="27"/>
      <c r="AY180" s="27"/>
      <c r="AZ180" s="27"/>
      <c r="BA180" s="27"/>
      <c r="BB180" s="27"/>
      <c r="BC180" s="27"/>
      <c r="BD180" s="27"/>
      <c r="BE180" s="27"/>
      <c r="BF180" s="27"/>
      <c r="BG180" s="27"/>
      <c r="BH180" s="27"/>
      <c r="BI180" s="27"/>
      <c r="BJ180" s="27"/>
      <c r="BK180" s="27"/>
      <c r="BL180" s="27"/>
      <c r="BM180" s="27"/>
      <c r="BN180" s="27"/>
      <c r="BO180" s="27"/>
      <c r="BP180" s="27"/>
      <c r="BQ180" s="27"/>
      <c r="BR180" s="27"/>
      <c r="BS180" s="27"/>
      <c r="BT180" s="27"/>
    </row>
    <row r="181" spans="1:72" ht="33.85" customHeight="1">
      <c r="A181" s="26"/>
      <c r="B181" s="27"/>
      <c r="C181" s="28"/>
      <c r="D181" s="27"/>
      <c r="E181" s="27"/>
      <c r="F181" s="27"/>
      <c r="G181" s="27"/>
      <c r="H181" s="27"/>
      <c r="I181" s="27"/>
      <c r="J181" s="27"/>
      <c r="K181" s="27"/>
      <c r="L181" s="27"/>
      <c r="M181" s="27"/>
      <c r="N181" s="27"/>
      <c r="O181" s="27"/>
      <c r="P181" s="27"/>
      <c r="Q181" s="27"/>
      <c r="R181" s="27"/>
      <c r="S181" s="27"/>
      <c r="T181" s="27"/>
      <c r="U181" s="27"/>
      <c r="V181" s="27"/>
      <c r="W181" s="27"/>
      <c r="X181" s="27"/>
      <c r="Y181" s="27"/>
      <c r="Z181" s="29"/>
      <c r="AA181" s="29"/>
      <c r="AB181" s="29"/>
      <c r="AC181" s="29"/>
      <c r="AD181" s="29"/>
      <c r="AE181" s="29"/>
      <c r="AF181" s="29"/>
      <c r="AG181" s="27"/>
      <c r="AH181" s="27"/>
      <c r="AI181" s="27"/>
      <c r="AJ181" s="27"/>
      <c r="AK181" s="27"/>
      <c r="AL181" s="27"/>
      <c r="AM181" s="27"/>
      <c r="AN181" s="27"/>
      <c r="AO181" s="27"/>
      <c r="AP181" s="27"/>
      <c r="AQ181" s="27"/>
      <c r="AR181" s="27"/>
      <c r="AS181" s="27"/>
      <c r="AT181" s="27"/>
      <c r="AU181" s="27"/>
      <c r="AV181" s="27"/>
      <c r="AW181" s="27"/>
      <c r="AX181" s="27"/>
      <c r="AY181" s="27"/>
      <c r="AZ181" s="27"/>
      <c r="BA181" s="27"/>
      <c r="BB181" s="27"/>
      <c r="BC181" s="27"/>
      <c r="BD181" s="27"/>
      <c r="BE181" s="27"/>
      <c r="BF181" s="27"/>
      <c r="BG181" s="27"/>
      <c r="BH181" s="27"/>
      <c r="BI181" s="27"/>
      <c r="BJ181" s="27"/>
      <c r="BK181" s="27"/>
      <c r="BL181" s="27"/>
      <c r="BM181" s="27"/>
      <c r="BN181" s="27"/>
      <c r="BO181" s="27"/>
      <c r="BP181" s="27"/>
      <c r="BQ181" s="27"/>
      <c r="BR181" s="27"/>
      <c r="BS181" s="27"/>
      <c r="BT181" s="27"/>
    </row>
    <row r="182" spans="1:72" ht="33.85" customHeight="1">
      <c r="A182" s="26"/>
      <c r="B182" s="27"/>
      <c r="C182" s="28"/>
      <c r="D182" s="27"/>
      <c r="E182" s="27"/>
      <c r="F182" s="27"/>
      <c r="G182" s="27"/>
      <c r="H182" s="27"/>
      <c r="I182" s="27"/>
      <c r="J182" s="27"/>
      <c r="K182" s="27"/>
      <c r="L182" s="27"/>
      <c r="M182" s="27"/>
      <c r="N182" s="27"/>
      <c r="O182" s="27"/>
      <c r="P182" s="27"/>
      <c r="Q182" s="27"/>
      <c r="R182" s="27"/>
      <c r="S182" s="27"/>
      <c r="T182" s="27"/>
      <c r="U182" s="27"/>
      <c r="V182" s="27"/>
      <c r="W182" s="27"/>
      <c r="X182" s="27"/>
      <c r="Y182" s="27"/>
      <c r="Z182" s="29"/>
      <c r="AA182" s="29"/>
      <c r="AB182" s="29"/>
      <c r="AC182" s="29"/>
      <c r="AD182" s="29"/>
      <c r="AE182" s="29"/>
      <c r="AF182" s="29"/>
      <c r="AG182" s="27"/>
      <c r="AH182" s="27"/>
      <c r="AI182" s="27"/>
      <c r="AJ182" s="27"/>
      <c r="AK182" s="27"/>
      <c r="AL182" s="27"/>
      <c r="AM182" s="27"/>
      <c r="AN182" s="27"/>
      <c r="AO182" s="27"/>
      <c r="AP182" s="27"/>
      <c r="AQ182" s="27"/>
      <c r="AR182" s="27"/>
      <c r="AS182" s="27"/>
      <c r="AT182" s="27"/>
      <c r="AU182" s="27"/>
      <c r="AV182" s="27"/>
      <c r="AW182" s="27"/>
      <c r="AX182" s="27"/>
      <c r="AY182" s="27"/>
      <c r="AZ182" s="27"/>
      <c r="BA182" s="27"/>
      <c r="BB182" s="27"/>
      <c r="BC182" s="27"/>
      <c r="BD182" s="27"/>
      <c r="BE182" s="27"/>
      <c r="BF182" s="27"/>
      <c r="BG182" s="27"/>
      <c r="BH182" s="27"/>
      <c r="BI182" s="27"/>
      <c r="BJ182" s="27"/>
      <c r="BK182" s="27"/>
      <c r="BL182" s="27"/>
      <c r="BM182" s="27"/>
      <c r="BN182" s="27"/>
      <c r="BO182" s="27"/>
      <c r="BP182" s="27"/>
      <c r="BQ182" s="27"/>
      <c r="BR182" s="27"/>
      <c r="BS182" s="27"/>
      <c r="BT182" s="27"/>
    </row>
    <row r="183" spans="1:72" ht="33.85" customHeight="1">
      <c r="A183" s="26"/>
      <c r="B183" s="27"/>
      <c r="C183" s="28"/>
      <c r="D183" s="27"/>
      <c r="E183" s="27"/>
      <c r="F183" s="27"/>
      <c r="G183" s="27"/>
      <c r="H183" s="27"/>
      <c r="I183" s="27"/>
      <c r="J183" s="27"/>
      <c r="K183" s="27"/>
      <c r="L183" s="27"/>
      <c r="M183" s="27"/>
      <c r="N183" s="27"/>
      <c r="O183" s="27"/>
      <c r="P183" s="27"/>
      <c r="Q183" s="27"/>
      <c r="R183" s="27"/>
      <c r="S183" s="27"/>
      <c r="T183" s="27"/>
      <c r="U183" s="27"/>
      <c r="V183" s="27"/>
      <c r="W183" s="27"/>
      <c r="X183" s="27"/>
      <c r="Y183" s="27"/>
      <c r="Z183" s="29"/>
      <c r="AA183" s="29"/>
      <c r="AB183" s="29"/>
      <c r="AC183" s="29"/>
      <c r="AD183" s="29"/>
      <c r="AE183" s="29"/>
      <c r="AF183" s="29"/>
      <c r="AG183" s="27"/>
      <c r="AH183" s="27"/>
      <c r="AI183" s="27"/>
      <c r="AJ183" s="27"/>
      <c r="AK183" s="27"/>
      <c r="AL183" s="27"/>
      <c r="AM183" s="27"/>
      <c r="AN183" s="27"/>
      <c r="AO183" s="27"/>
      <c r="AP183" s="27"/>
      <c r="AQ183" s="27"/>
      <c r="AR183" s="27"/>
      <c r="AS183" s="27"/>
      <c r="AT183" s="27"/>
      <c r="AU183" s="27"/>
      <c r="AV183" s="27"/>
      <c r="AW183" s="27"/>
      <c r="AX183" s="27"/>
      <c r="AY183" s="27"/>
      <c r="AZ183" s="27"/>
      <c r="BA183" s="27"/>
      <c r="BB183" s="27"/>
      <c r="BC183" s="27"/>
      <c r="BD183" s="27"/>
      <c r="BE183" s="27"/>
      <c r="BF183" s="27"/>
      <c r="BG183" s="27"/>
      <c r="BH183" s="27"/>
      <c r="BI183" s="27"/>
      <c r="BJ183" s="27"/>
      <c r="BK183" s="27"/>
      <c r="BL183" s="27"/>
      <c r="BM183" s="27"/>
      <c r="BN183" s="27"/>
      <c r="BO183" s="27"/>
      <c r="BP183" s="27"/>
      <c r="BQ183" s="27"/>
      <c r="BR183" s="27"/>
      <c r="BS183" s="27"/>
      <c r="BT183" s="27"/>
    </row>
    <row r="184" spans="1:72" ht="33.85" customHeight="1">
      <c r="A184" s="26"/>
      <c r="B184" s="27"/>
      <c r="C184" s="28"/>
      <c r="D184" s="27"/>
      <c r="E184" s="27"/>
      <c r="F184" s="27"/>
      <c r="G184" s="27"/>
      <c r="H184" s="27"/>
      <c r="I184" s="27"/>
      <c r="J184" s="27"/>
      <c r="K184" s="27"/>
      <c r="L184" s="27"/>
      <c r="M184" s="27"/>
      <c r="N184" s="27"/>
      <c r="O184" s="27"/>
      <c r="P184" s="27"/>
      <c r="Q184" s="27"/>
      <c r="R184" s="27"/>
      <c r="S184" s="27"/>
      <c r="T184" s="27"/>
      <c r="U184" s="27"/>
      <c r="V184" s="27"/>
      <c r="W184" s="27"/>
      <c r="X184" s="27"/>
      <c r="Y184" s="27"/>
      <c r="Z184" s="29"/>
      <c r="AA184" s="29"/>
      <c r="AB184" s="29"/>
      <c r="AC184" s="29"/>
      <c r="AD184" s="29"/>
      <c r="AE184" s="29"/>
      <c r="AF184" s="29"/>
      <c r="AG184" s="27"/>
      <c r="AH184" s="27"/>
      <c r="AI184" s="27"/>
      <c r="AJ184" s="27"/>
      <c r="AK184" s="27"/>
      <c r="AL184" s="27"/>
      <c r="AM184" s="27"/>
      <c r="AN184" s="27"/>
      <c r="AO184" s="27"/>
      <c r="AP184" s="27"/>
      <c r="AQ184" s="27"/>
      <c r="AR184" s="27"/>
      <c r="AS184" s="27"/>
      <c r="AT184" s="27"/>
      <c r="AU184" s="27"/>
      <c r="AV184" s="27"/>
      <c r="AW184" s="27"/>
      <c r="AX184" s="27"/>
      <c r="AY184" s="27"/>
      <c r="AZ184" s="27"/>
      <c r="BA184" s="27"/>
      <c r="BB184" s="27"/>
      <c r="BC184" s="27"/>
      <c r="BD184" s="27"/>
      <c r="BE184" s="27"/>
      <c r="BF184" s="27"/>
      <c r="BG184" s="27"/>
      <c r="BH184" s="27"/>
      <c r="BI184" s="27"/>
      <c r="BJ184" s="27"/>
      <c r="BK184" s="27"/>
      <c r="BL184" s="27"/>
      <c r="BM184" s="27"/>
      <c r="BN184" s="27"/>
      <c r="BO184" s="27"/>
      <c r="BP184" s="27"/>
      <c r="BQ184" s="27"/>
      <c r="BR184" s="27"/>
      <c r="BS184" s="27"/>
      <c r="BT184" s="27"/>
    </row>
    <row r="185" spans="1:72" ht="33.85" customHeight="1">
      <c r="A185" s="26"/>
      <c r="B185" s="27"/>
      <c r="C185" s="28"/>
      <c r="D185" s="27"/>
      <c r="E185" s="27"/>
      <c r="F185" s="27"/>
      <c r="G185" s="27"/>
      <c r="H185" s="27"/>
      <c r="I185" s="27"/>
      <c r="J185" s="27"/>
      <c r="K185" s="27"/>
      <c r="L185" s="27"/>
      <c r="M185" s="27"/>
      <c r="N185" s="27"/>
      <c r="O185" s="27"/>
      <c r="P185" s="27"/>
      <c r="Q185" s="27"/>
      <c r="R185" s="27"/>
      <c r="S185" s="27"/>
      <c r="T185" s="27"/>
      <c r="U185" s="27"/>
      <c r="V185" s="27"/>
      <c r="W185" s="27"/>
      <c r="X185" s="27"/>
      <c r="Y185" s="27"/>
      <c r="Z185" s="29"/>
      <c r="AA185" s="29"/>
      <c r="AB185" s="29"/>
      <c r="AC185" s="29"/>
      <c r="AD185" s="29"/>
      <c r="AE185" s="29"/>
      <c r="AF185" s="29"/>
      <c r="AG185" s="27"/>
      <c r="AH185" s="27"/>
      <c r="AI185" s="27"/>
      <c r="AJ185" s="27"/>
      <c r="AK185" s="27"/>
      <c r="AL185" s="27"/>
      <c r="AM185" s="27"/>
      <c r="AN185" s="27"/>
      <c r="AO185" s="27"/>
      <c r="AP185" s="27"/>
      <c r="AQ185" s="27"/>
      <c r="AR185" s="27"/>
      <c r="AS185" s="27"/>
      <c r="AT185" s="27"/>
      <c r="AU185" s="27"/>
      <c r="AV185" s="27"/>
      <c r="AW185" s="27"/>
      <c r="AX185" s="27"/>
      <c r="AY185" s="27"/>
      <c r="AZ185" s="27"/>
      <c r="BA185" s="27"/>
      <c r="BB185" s="27"/>
      <c r="BC185" s="27"/>
      <c r="BD185" s="27"/>
      <c r="BE185" s="27"/>
      <c r="BF185" s="27"/>
      <c r="BG185" s="27"/>
      <c r="BH185" s="27"/>
      <c r="BI185" s="27"/>
      <c r="BJ185" s="27"/>
      <c r="BK185" s="27"/>
      <c r="BL185" s="27"/>
      <c r="BM185" s="27"/>
      <c r="BN185" s="27"/>
      <c r="BO185" s="27"/>
      <c r="BP185" s="27"/>
      <c r="BQ185" s="27"/>
      <c r="BR185" s="27"/>
      <c r="BS185" s="27"/>
      <c r="BT185" s="27"/>
    </row>
    <row r="186" spans="1:72" ht="33.85" customHeight="1">
      <c r="A186" s="26"/>
      <c r="B186" s="27"/>
      <c r="C186" s="28"/>
      <c r="D186" s="27"/>
      <c r="E186" s="27"/>
      <c r="F186" s="27"/>
      <c r="G186" s="27"/>
      <c r="H186" s="27"/>
      <c r="I186" s="27"/>
      <c r="J186" s="27"/>
      <c r="K186" s="27"/>
      <c r="L186" s="27"/>
      <c r="M186" s="27"/>
      <c r="N186" s="27"/>
      <c r="O186" s="27"/>
      <c r="P186" s="27"/>
      <c r="Q186" s="27"/>
      <c r="R186" s="27"/>
      <c r="S186" s="27"/>
      <c r="T186" s="27"/>
      <c r="U186" s="27"/>
      <c r="V186" s="27"/>
      <c r="W186" s="27"/>
      <c r="X186" s="27"/>
      <c r="Y186" s="27"/>
      <c r="Z186" s="29"/>
      <c r="AA186" s="29"/>
      <c r="AB186" s="29"/>
      <c r="AC186" s="29"/>
      <c r="AD186" s="29"/>
      <c r="AE186" s="29"/>
      <c r="AF186" s="29"/>
      <c r="AG186" s="27"/>
      <c r="AH186" s="27"/>
      <c r="AI186" s="27"/>
      <c r="AJ186" s="27"/>
      <c r="AK186" s="27"/>
      <c r="AL186" s="27"/>
      <c r="AM186" s="27"/>
      <c r="AN186" s="27"/>
      <c r="AO186" s="27"/>
      <c r="AP186" s="27"/>
      <c r="AQ186" s="27"/>
      <c r="AR186" s="27"/>
      <c r="AS186" s="27"/>
      <c r="AT186" s="27"/>
      <c r="AU186" s="27"/>
      <c r="AV186" s="27"/>
      <c r="AW186" s="27"/>
      <c r="AX186" s="27"/>
      <c r="AY186" s="27"/>
      <c r="AZ186" s="27"/>
      <c r="BA186" s="27"/>
      <c r="BB186" s="27"/>
      <c r="BC186" s="27"/>
      <c r="BD186" s="27"/>
      <c r="BE186" s="27"/>
      <c r="BF186" s="27"/>
      <c r="BG186" s="27"/>
      <c r="BH186" s="27"/>
      <c r="BI186" s="27"/>
      <c r="BJ186" s="27"/>
      <c r="BK186" s="27"/>
      <c r="BL186" s="27"/>
      <c r="BM186" s="27"/>
      <c r="BN186" s="27"/>
      <c r="BO186" s="27"/>
      <c r="BP186" s="27"/>
      <c r="BQ186" s="27"/>
      <c r="BR186" s="27"/>
      <c r="BS186" s="27"/>
      <c r="BT186" s="27"/>
    </row>
    <row r="187" spans="1:72" ht="33.85" customHeight="1">
      <c r="A187" s="26"/>
      <c r="B187" s="25"/>
      <c r="C187" s="30"/>
      <c r="D187" s="25"/>
      <c r="E187" s="25"/>
      <c r="F187" s="25"/>
      <c r="G187" s="25"/>
      <c r="H187" s="25"/>
      <c r="I187" s="25"/>
      <c r="J187" s="25"/>
      <c r="K187" s="25"/>
      <c r="L187" s="25"/>
      <c r="M187" s="25"/>
      <c r="N187" s="25"/>
      <c r="O187" s="25"/>
      <c r="P187" s="25"/>
      <c r="Q187" s="25"/>
      <c r="R187" s="25"/>
      <c r="S187" s="25"/>
      <c r="T187" s="25"/>
      <c r="U187" s="25"/>
      <c r="V187" s="25"/>
      <c r="W187" s="25"/>
      <c r="X187" s="25"/>
      <c r="Y187" s="25"/>
      <c r="Z187" s="31"/>
      <c r="AA187" s="31"/>
      <c r="AB187" s="31"/>
      <c r="AC187" s="31"/>
      <c r="AD187" s="31"/>
      <c r="AE187" s="31"/>
      <c r="AF187" s="31"/>
      <c r="AG187" s="25"/>
      <c r="AH187" s="25"/>
      <c r="AI187" s="25"/>
      <c r="AJ187" s="25"/>
      <c r="AK187" s="25"/>
      <c r="AL187" s="25"/>
      <c r="AM187" s="25"/>
      <c r="AN187" s="25"/>
      <c r="AO187" s="25"/>
      <c r="AP187" s="25"/>
      <c r="AQ187" s="25"/>
      <c r="AR187" s="25"/>
      <c r="AS187" s="25"/>
      <c r="AT187" s="25"/>
      <c r="AU187" s="25"/>
      <c r="AV187" s="25"/>
      <c r="AW187" s="25"/>
      <c r="AX187" s="25"/>
      <c r="AY187" s="25"/>
      <c r="AZ187" s="25"/>
      <c r="BA187" s="25"/>
      <c r="BB187" s="25"/>
      <c r="BC187" s="25"/>
      <c r="BD187" s="25"/>
      <c r="BE187" s="25"/>
      <c r="BF187" s="25"/>
      <c r="BG187" s="25"/>
      <c r="BH187" s="25"/>
      <c r="BI187" s="25"/>
      <c r="BJ187" s="25"/>
      <c r="BK187" s="25"/>
      <c r="BL187" s="25"/>
      <c r="BM187" s="25"/>
      <c r="BN187" s="25"/>
      <c r="BO187" s="25"/>
      <c r="BP187" s="25"/>
      <c r="BQ187" s="25"/>
      <c r="BR187" s="25"/>
      <c r="BS187" s="25"/>
      <c r="BT187" s="25"/>
    </row>
    <row r="188" spans="1:72" ht="33.85" customHeight="1">
      <c r="A188" s="26"/>
      <c r="B188" s="32"/>
      <c r="C188" s="33"/>
      <c r="D188" s="32"/>
      <c r="E188" s="32"/>
      <c r="F188" s="32"/>
      <c r="G188" s="32"/>
      <c r="H188" s="32"/>
      <c r="I188" s="32"/>
      <c r="J188" s="32"/>
      <c r="K188" s="32"/>
      <c r="L188" s="32"/>
      <c r="M188" s="32"/>
      <c r="N188" s="32"/>
      <c r="O188" s="32"/>
      <c r="P188" s="32"/>
      <c r="Q188" s="32"/>
      <c r="R188" s="32"/>
      <c r="S188" s="32"/>
      <c r="T188" s="32"/>
      <c r="U188" s="32"/>
      <c r="V188" s="32"/>
      <c r="W188" s="32"/>
      <c r="X188" s="32"/>
      <c r="Y188" s="32"/>
      <c r="Z188" s="34"/>
      <c r="AA188" s="34"/>
      <c r="AB188" s="34"/>
      <c r="AC188" s="34"/>
      <c r="AD188" s="34"/>
      <c r="AE188" s="34"/>
      <c r="AF188" s="34"/>
      <c r="AG188" s="32"/>
      <c r="AH188" s="32"/>
      <c r="AI188" s="32"/>
      <c r="AJ188" s="32"/>
      <c r="AK188" s="32"/>
      <c r="AL188" s="32"/>
      <c r="AM188" s="32"/>
      <c r="AN188" s="32"/>
      <c r="AO188" s="32"/>
      <c r="AP188" s="32"/>
      <c r="AQ188" s="32"/>
      <c r="AR188" s="32"/>
      <c r="AS188" s="32"/>
      <c r="AT188" s="32"/>
      <c r="AU188" s="32"/>
      <c r="AV188" s="32"/>
      <c r="AW188" s="32"/>
      <c r="AX188" s="32"/>
      <c r="AY188" s="32"/>
      <c r="AZ188" s="32"/>
      <c r="BA188" s="32"/>
      <c r="BB188" s="32"/>
      <c r="BC188" s="32"/>
      <c r="BD188" s="32"/>
      <c r="BE188" s="32"/>
      <c r="BF188" s="32"/>
      <c r="BG188" s="32"/>
      <c r="BH188" s="32"/>
      <c r="BI188" s="32"/>
      <c r="BJ188" s="32"/>
      <c r="BK188" s="32"/>
      <c r="BL188" s="32"/>
      <c r="BM188" s="32"/>
      <c r="BN188" s="32"/>
      <c r="BO188" s="32"/>
      <c r="BP188" s="32"/>
      <c r="BQ188" s="32"/>
      <c r="BR188" s="32"/>
      <c r="BS188" s="32"/>
      <c r="BT188" s="32"/>
    </row>
    <row r="189" spans="1:72" ht="33.85" customHeight="1">
      <c r="A189" s="26"/>
      <c r="B189" s="32"/>
      <c r="C189" s="33"/>
      <c r="D189" s="32"/>
      <c r="E189" s="32"/>
      <c r="F189" s="32"/>
      <c r="G189" s="32"/>
      <c r="H189" s="32"/>
      <c r="I189" s="32"/>
      <c r="J189" s="32"/>
      <c r="K189" s="32"/>
      <c r="L189" s="32"/>
      <c r="M189" s="32"/>
      <c r="N189" s="32"/>
      <c r="O189" s="32"/>
      <c r="P189" s="32"/>
      <c r="Q189" s="32"/>
      <c r="R189" s="32"/>
      <c r="S189" s="32"/>
      <c r="T189" s="32"/>
      <c r="U189" s="32"/>
      <c r="V189" s="32"/>
      <c r="W189" s="32"/>
      <c r="X189" s="32"/>
      <c r="Y189" s="32"/>
      <c r="Z189" s="34"/>
      <c r="AA189" s="34"/>
      <c r="AB189" s="34"/>
      <c r="AC189" s="34"/>
      <c r="AD189" s="34"/>
      <c r="AE189" s="34"/>
      <c r="AF189" s="34"/>
      <c r="AG189" s="32"/>
      <c r="AH189" s="32"/>
      <c r="AI189" s="32"/>
      <c r="AJ189" s="32"/>
      <c r="AK189" s="32"/>
      <c r="AL189" s="32"/>
      <c r="AM189" s="32"/>
      <c r="AN189" s="32"/>
      <c r="AO189" s="32"/>
      <c r="AP189" s="32"/>
      <c r="AQ189" s="32"/>
      <c r="AR189" s="32"/>
      <c r="AS189" s="32"/>
      <c r="AT189" s="32"/>
      <c r="AU189" s="32"/>
      <c r="AV189" s="32"/>
      <c r="AW189" s="32"/>
      <c r="AX189" s="32"/>
      <c r="AY189" s="32"/>
      <c r="AZ189" s="32"/>
      <c r="BA189" s="32"/>
      <c r="BB189" s="32"/>
      <c r="BC189" s="32"/>
      <c r="BD189" s="32"/>
      <c r="BE189" s="32"/>
      <c r="BF189" s="32"/>
      <c r="BG189" s="32"/>
      <c r="BH189" s="32"/>
      <c r="BI189" s="32"/>
      <c r="BJ189" s="32"/>
      <c r="BK189" s="32"/>
      <c r="BL189" s="32"/>
      <c r="BM189" s="32"/>
      <c r="BN189" s="32"/>
      <c r="BO189" s="32"/>
      <c r="BP189" s="32"/>
      <c r="BQ189" s="32"/>
      <c r="BR189" s="32"/>
      <c r="BS189" s="32"/>
      <c r="BT189" s="32"/>
    </row>
    <row r="190" spans="1:72" ht="33.85" customHeight="1">
      <c r="A190" s="26"/>
      <c r="B190" s="32"/>
      <c r="C190" s="33"/>
      <c r="D190" s="32"/>
      <c r="E190" s="32"/>
      <c r="F190" s="32"/>
      <c r="G190" s="32"/>
      <c r="H190" s="32"/>
      <c r="I190" s="32"/>
      <c r="J190" s="32"/>
      <c r="K190" s="32"/>
      <c r="L190" s="32"/>
      <c r="M190" s="32"/>
      <c r="N190" s="32"/>
      <c r="O190" s="32"/>
      <c r="P190" s="32"/>
      <c r="Q190" s="32"/>
      <c r="R190" s="32"/>
      <c r="S190" s="32"/>
      <c r="T190" s="32"/>
      <c r="U190" s="32"/>
      <c r="V190" s="32"/>
      <c r="W190" s="32"/>
      <c r="X190" s="32"/>
      <c r="Y190" s="32"/>
      <c r="Z190" s="34"/>
      <c r="AA190" s="34"/>
      <c r="AB190" s="34"/>
      <c r="AC190" s="34"/>
      <c r="AD190" s="34"/>
      <c r="AE190" s="34"/>
      <c r="AF190" s="34"/>
      <c r="AG190" s="32"/>
      <c r="AH190" s="32"/>
      <c r="AI190" s="32"/>
      <c r="AJ190" s="32"/>
      <c r="AK190" s="32"/>
      <c r="AL190" s="32"/>
      <c r="AM190" s="32"/>
      <c r="AN190" s="32"/>
      <c r="AO190" s="32"/>
      <c r="AP190" s="32"/>
      <c r="AQ190" s="32"/>
      <c r="AR190" s="32"/>
      <c r="AS190" s="32"/>
      <c r="AT190" s="32"/>
      <c r="AU190" s="32"/>
      <c r="AV190" s="32"/>
      <c r="AW190" s="32"/>
      <c r="AX190" s="32"/>
      <c r="AY190" s="32"/>
      <c r="AZ190" s="32"/>
      <c r="BA190" s="32"/>
      <c r="BB190" s="32"/>
      <c r="BC190" s="32"/>
      <c r="BD190" s="32"/>
      <c r="BE190" s="32"/>
      <c r="BF190" s="32"/>
      <c r="BG190" s="32"/>
      <c r="BH190" s="32"/>
      <c r="BI190" s="32"/>
      <c r="BJ190" s="32"/>
      <c r="BK190" s="32"/>
      <c r="BL190" s="32"/>
      <c r="BM190" s="32"/>
      <c r="BN190" s="32"/>
      <c r="BO190" s="32"/>
      <c r="BP190" s="32"/>
      <c r="BQ190" s="32"/>
      <c r="BR190" s="32"/>
      <c r="BS190" s="32"/>
      <c r="BT190" s="32"/>
    </row>
    <row r="191" spans="1:72" ht="33.85" customHeight="1">
      <c r="A191" s="26"/>
      <c r="B191" s="32"/>
      <c r="C191" s="33"/>
      <c r="D191" s="32"/>
      <c r="E191" s="32"/>
      <c r="F191" s="32"/>
      <c r="G191" s="32"/>
      <c r="H191" s="32"/>
      <c r="I191" s="32"/>
      <c r="J191" s="32"/>
      <c r="K191" s="32"/>
      <c r="L191" s="32"/>
      <c r="M191" s="32"/>
      <c r="N191" s="32"/>
      <c r="O191" s="32"/>
      <c r="P191" s="32"/>
      <c r="Q191" s="32"/>
      <c r="R191" s="32"/>
      <c r="S191" s="32"/>
      <c r="T191" s="32"/>
      <c r="U191" s="32"/>
      <c r="V191" s="32"/>
      <c r="W191" s="32"/>
      <c r="X191" s="32"/>
      <c r="Y191" s="32"/>
      <c r="Z191" s="34"/>
      <c r="AA191" s="34"/>
      <c r="AB191" s="34"/>
      <c r="AC191" s="34"/>
      <c r="AD191" s="34"/>
      <c r="AE191" s="34"/>
      <c r="AF191" s="34"/>
      <c r="AG191" s="32"/>
      <c r="AH191" s="32"/>
      <c r="AI191" s="32"/>
      <c r="AJ191" s="32"/>
      <c r="AK191" s="32"/>
      <c r="AL191" s="32"/>
      <c r="AM191" s="32"/>
      <c r="AN191" s="32"/>
      <c r="AO191" s="32"/>
      <c r="AP191" s="32"/>
      <c r="AQ191" s="32"/>
      <c r="AR191" s="32"/>
      <c r="AS191" s="32"/>
      <c r="AT191" s="32"/>
      <c r="AU191" s="32"/>
      <c r="AV191" s="32"/>
      <c r="AW191" s="32"/>
      <c r="AX191" s="32"/>
      <c r="AY191" s="32"/>
      <c r="AZ191" s="32"/>
      <c r="BA191" s="32"/>
      <c r="BB191" s="32"/>
      <c r="BC191" s="32"/>
      <c r="BD191" s="32"/>
      <c r="BE191" s="32"/>
      <c r="BF191" s="32"/>
      <c r="BG191" s="32"/>
      <c r="BH191" s="32"/>
      <c r="BI191" s="32"/>
      <c r="BJ191" s="32"/>
      <c r="BK191" s="32"/>
      <c r="BL191" s="32"/>
      <c r="BM191" s="32"/>
      <c r="BN191" s="32"/>
      <c r="BO191" s="32"/>
      <c r="BP191" s="32"/>
      <c r="BQ191" s="32"/>
      <c r="BR191" s="32"/>
      <c r="BS191" s="32"/>
      <c r="BT191" s="32"/>
    </row>
    <row r="192" spans="1:72" ht="33.85" customHeight="1">
      <c r="A192" s="26"/>
      <c r="B192" s="32"/>
      <c r="C192" s="33"/>
      <c r="D192" s="32"/>
      <c r="E192" s="32"/>
      <c r="F192" s="32"/>
      <c r="G192" s="32"/>
      <c r="H192" s="32"/>
      <c r="I192" s="32"/>
      <c r="J192" s="32"/>
      <c r="K192" s="32"/>
      <c r="L192" s="32"/>
      <c r="M192" s="32"/>
      <c r="N192" s="32"/>
      <c r="O192" s="32"/>
      <c r="P192" s="32"/>
      <c r="Q192" s="32"/>
      <c r="R192" s="32"/>
      <c r="S192" s="32"/>
      <c r="T192" s="32"/>
      <c r="U192" s="32"/>
      <c r="V192" s="32"/>
      <c r="W192" s="32"/>
      <c r="X192" s="32"/>
      <c r="Y192" s="32"/>
      <c r="Z192" s="34"/>
      <c r="AA192" s="34"/>
      <c r="AB192" s="34"/>
      <c r="AC192" s="34"/>
      <c r="AD192" s="34"/>
      <c r="AE192" s="34"/>
      <c r="AF192" s="34"/>
      <c r="AG192" s="32"/>
      <c r="AH192" s="32"/>
      <c r="AI192" s="32"/>
      <c r="AJ192" s="32"/>
      <c r="AK192" s="32"/>
      <c r="AL192" s="32"/>
      <c r="AM192" s="32"/>
      <c r="AN192" s="32"/>
      <c r="AO192" s="32"/>
      <c r="AP192" s="32"/>
      <c r="AQ192" s="32"/>
      <c r="AR192" s="32"/>
      <c r="AS192" s="32"/>
      <c r="AT192" s="32"/>
      <c r="AU192" s="32"/>
      <c r="AV192" s="32"/>
      <c r="AW192" s="32"/>
      <c r="AX192" s="32"/>
      <c r="AY192" s="32"/>
      <c r="AZ192" s="32"/>
      <c r="BA192" s="32"/>
      <c r="BB192" s="32"/>
      <c r="BC192" s="32"/>
      <c r="BD192" s="32"/>
      <c r="BE192" s="32"/>
      <c r="BF192" s="32"/>
      <c r="BG192" s="32"/>
      <c r="BH192" s="32"/>
      <c r="BI192" s="32"/>
      <c r="BJ192" s="32"/>
      <c r="BK192" s="32"/>
      <c r="BL192" s="32"/>
      <c r="BM192" s="32"/>
      <c r="BN192" s="32"/>
      <c r="BO192" s="32"/>
      <c r="BP192" s="32"/>
      <c r="BQ192" s="32"/>
      <c r="BR192" s="32"/>
      <c r="BS192" s="32"/>
      <c r="BT192" s="32"/>
    </row>
    <row r="193" spans="1:72" ht="33.85" customHeight="1">
      <c r="A193" s="26"/>
      <c r="B193" s="32"/>
      <c r="C193" s="33"/>
      <c r="D193" s="32"/>
      <c r="E193" s="32"/>
      <c r="F193" s="32"/>
      <c r="G193" s="32"/>
      <c r="H193" s="32"/>
      <c r="I193" s="32"/>
      <c r="J193" s="32"/>
      <c r="K193" s="32"/>
      <c r="L193" s="32"/>
      <c r="M193" s="32"/>
      <c r="N193" s="32"/>
      <c r="O193" s="32"/>
      <c r="P193" s="32"/>
      <c r="Q193" s="32"/>
      <c r="R193" s="32"/>
      <c r="S193" s="32"/>
      <c r="T193" s="32"/>
      <c r="U193" s="32"/>
      <c r="V193" s="32"/>
      <c r="W193" s="32"/>
      <c r="X193" s="32"/>
      <c r="Y193" s="32"/>
      <c r="Z193" s="34"/>
      <c r="AA193" s="34"/>
      <c r="AB193" s="34"/>
      <c r="AC193" s="34"/>
      <c r="AD193" s="34"/>
      <c r="AE193" s="34"/>
      <c r="AF193" s="34"/>
      <c r="AG193" s="32"/>
      <c r="AH193" s="32"/>
      <c r="AI193" s="32"/>
      <c r="AJ193" s="32"/>
      <c r="AK193" s="32"/>
      <c r="AL193" s="32"/>
      <c r="AM193" s="32"/>
      <c r="AN193" s="32"/>
      <c r="AO193" s="32"/>
      <c r="AP193" s="32"/>
      <c r="AQ193" s="32"/>
      <c r="AR193" s="32"/>
      <c r="AS193" s="32"/>
      <c r="AT193" s="32"/>
      <c r="AU193" s="32"/>
      <c r="AV193" s="32"/>
      <c r="AW193" s="32"/>
      <c r="AX193" s="32"/>
      <c r="AY193" s="32"/>
      <c r="AZ193" s="32"/>
      <c r="BA193" s="32"/>
      <c r="BB193" s="32"/>
      <c r="BC193" s="32"/>
      <c r="BD193" s="32"/>
      <c r="BE193" s="32"/>
      <c r="BF193" s="32"/>
      <c r="BG193" s="32"/>
      <c r="BH193" s="32"/>
      <c r="BI193" s="32"/>
      <c r="BJ193" s="32"/>
      <c r="BK193" s="32"/>
      <c r="BL193" s="32"/>
      <c r="BM193" s="32"/>
      <c r="BN193" s="32"/>
      <c r="BO193" s="32"/>
      <c r="BP193" s="32"/>
      <c r="BQ193" s="32"/>
      <c r="BR193" s="32"/>
      <c r="BS193" s="32"/>
      <c r="BT193" s="32"/>
    </row>
    <row r="194" spans="1:72" ht="33.85" customHeight="1">
      <c r="A194" s="26"/>
      <c r="B194" s="32"/>
      <c r="C194" s="33"/>
      <c r="D194" s="32"/>
      <c r="E194" s="32"/>
      <c r="F194" s="32"/>
      <c r="G194" s="32"/>
      <c r="H194" s="32"/>
      <c r="I194" s="32"/>
      <c r="J194" s="32"/>
      <c r="K194" s="32"/>
      <c r="L194" s="32"/>
      <c r="M194" s="32"/>
      <c r="N194" s="32"/>
      <c r="O194" s="32"/>
      <c r="P194" s="32"/>
      <c r="Q194" s="32"/>
      <c r="R194" s="32"/>
      <c r="S194" s="32"/>
      <c r="T194" s="32"/>
      <c r="U194" s="32"/>
      <c r="V194" s="32"/>
      <c r="W194" s="32"/>
      <c r="X194" s="32"/>
      <c r="Y194" s="32"/>
      <c r="Z194" s="34"/>
      <c r="AA194" s="34"/>
      <c r="AB194" s="34"/>
      <c r="AC194" s="34"/>
      <c r="AD194" s="34"/>
      <c r="AE194" s="34"/>
      <c r="AF194" s="34"/>
      <c r="AG194" s="32"/>
      <c r="AH194" s="32"/>
      <c r="AI194" s="32"/>
      <c r="AJ194" s="32"/>
      <c r="AK194" s="32"/>
      <c r="AL194" s="32"/>
      <c r="AM194" s="32"/>
      <c r="AN194" s="32"/>
      <c r="AO194" s="32"/>
      <c r="AP194" s="32"/>
      <c r="AQ194" s="32"/>
      <c r="AR194" s="32"/>
      <c r="AS194" s="32"/>
      <c r="AT194" s="32"/>
      <c r="AU194" s="32"/>
      <c r="AV194" s="32"/>
      <c r="AW194" s="32"/>
      <c r="AX194" s="32"/>
      <c r="AY194" s="32"/>
      <c r="AZ194" s="32"/>
      <c r="BA194" s="32"/>
      <c r="BB194" s="32"/>
      <c r="BC194" s="32"/>
      <c r="BD194" s="32"/>
      <c r="BE194" s="32"/>
      <c r="BF194" s="32"/>
      <c r="BG194" s="32"/>
      <c r="BH194" s="32"/>
      <c r="BI194" s="32"/>
      <c r="BJ194" s="32"/>
      <c r="BK194" s="32"/>
      <c r="BL194" s="32"/>
      <c r="BM194" s="32"/>
      <c r="BN194" s="32"/>
      <c r="BO194" s="32"/>
      <c r="BP194" s="32"/>
      <c r="BQ194" s="32"/>
      <c r="BR194" s="32"/>
      <c r="BS194" s="32"/>
      <c r="BT194" s="32"/>
    </row>
    <row r="195" spans="1:72" ht="33.85" customHeight="1">
      <c r="A195" s="26"/>
      <c r="B195" s="32"/>
      <c r="C195" s="33"/>
      <c r="D195" s="32"/>
      <c r="E195" s="32"/>
      <c r="F195" s="32"/>
      <c r="G195" s="32"/>
      <c r="H195" s="32"/>
      <c r="I195" s="32"/>
      <c r="J195" s="32"/>
      <c r="K195" s="32"/>
      <c r="L195" s="32"/>
      <c r="M195" s="32"/>
      <c r="N195" s="32"/>
      <c r="O195" s="32"/>
      <c r="P195" s="32"/>
      <c r="Q195" s="32"/>
      <c r="R195" s="32"/>
      <c r="S195" s="32"/>
      <c r="T195" s="32"/>
      <c r="U195" s="32"/>
      <c r="V195" s="32"/>
      <c r="W195" s="32"/>
      <c r="X195" s="32"/>
      <c r="Y195" s="32"/>
      <c r="Z195" s="34"/>
      <c r="AA195" s="34"/>
      <c r="AB195" s="34"/>
      <c r="AC195" s="34"/>
      <c r="AD195" s="34"/>
      <c r="AE195" s="34"/>
      <c r="AF195" s="34"/>
      <c r="AG195" s="32"/>
      <c r="AH195" s="32"/>
      <c r="AI195" s="32"/>
      <c r="AJ195" s="32"/>
      <c r="AK195" s="32"/>
      <c r="AL195" s="32"/>
      <c r="AM195" s="32"/>
      <c r="AN195" s="32"/>
      <c r="AO195" s="32"/>
      <c r="AP195" s="32"/>
      <c r="AQ195" s="32"/>
      <c r="AR195" s="32"/>
      <c r="AS195" s="32"/>
      <c r="AT195" s="32"/>
      <c r="AU195" s="32"/>
      <c r="AV195" s="32"/>
      <c r="AW195" s="32"/>
      <c r="AX195" s="32"/>
      <c r="AY195" s="32"/>
      <c r="AZ195" s="32"/>
      <c r="BA195" s="32"/>
      <c r="BB195" s="32"/>
      <c r="BC195" s="32"/>
      <c r="BD195" s="32"/>
      <c r="BE195" s="32"/>
      <c r="BF195" s="32"/>
      <c r="BG195" s="32"/>
      <c r="BH195" s="32"/>
      <c r="BI195" s="32"/>
      <c r="BJ195" s="32"/>
      <c r="BK195" s="32"/>
      <c r="BL195" s="32"/>
      <c r="BM195" s="32"/>
      <c r="BN195" s="32"/>
      <c r="BO195" s="32"/>
      <c r="BP195" s="32"/>
      <c r="BQ195" s="32"/>
      <c r="BR195" s="32"/>
      <c r="BS195" s="32"/>
      <c r="BT195" s="32"/>
    </row>
    <row r="196" spans="1:72" ht="33.85" customHeight="1">
      <c r="A196" s="26"/>
      <c r="B196" s="32"/>
      <c r="C196" s="33"/>
      <c r="D196" s="32"/>
      <c r="E196" s="32"/>
      <c r="F196" s="32"/>
      <c r="G196" s="32"/>
      <c r="H196" s="32"/>
      <c r="I196" s="32"/>
      <c r="J196" s="32"/>
      <c r="K196" s="32"/>
      <c r="L196" s="32"/>
      <c r="M196" s="32"/>
      <c r="N196" s="32"/>
      <c r="O196" s="32"/>
      <c r="P196" s="32"/>
      <c r="Q196" s="32"/>
      <c r="R196" s="32"/>
      <c r="S196" s="32"/>
      <c r="T196" s="32"/>
      <c r="U196" s="32"/>
      <c r="V196" s="32"/>
      <c r="W196" s="32"/>
      <c r="X196" s="32"/>
      <c r="Y196" s="32"/>
      <c r="Z196" s="34"/>
      <c r="AA196" s="34"/>
      <c r="AB196" s="34"/>
      <c r="AC196" s="34"/>
      <c r="AD196" s="34"/>
      <c r="AE196" s="34"/>
      <c r="AF196" s="34"/>
      <c r="AG196" s="32"/>
      <c r="AH196" s="32"/>
      <c r="AI196" s="32"/>
      <c r="AJ196" s="32"/>
      <c r="AK196" s="32"/>
      <c r="AL196" s="32"/>
      <c r="AM196" s="32"/>
      <c r="AN196" s="32"/>
      <c r="AO196" s="32"/>
      <c r="AP196" s="32"/>
      <c r="AQ196" s="32"/>
      <c r="AR196" s="32"/>
      <c r="AS196" s="32"/>
      <c r="AT196" s="32"/>
      <c r="AU196" s="32"/>
      <c r="AV196" s="32"/>
      <c r="AW196" s="32"/>
      <c r="AX196" s="32"/>
      <c r="AY196" s="32"/>
      <c r="AZ196" s="32"/>
      <c r="BA196" s="32"/>
      <c r="BB196" s="32"/>
      <c r="BC196" s="32"/>
      <c r="BD196" s="32"/>
      <c r="BE196" s="32"/>
      <c r="BF196" s="32"/>
      <c r="BG196" s="32"/>
      <c r="BH196" s="32"/>
      <c r="BI196" s="32"/>
      <c r="BJ196" s="32"/>
      <c r="BK196" s="32"/>
      <c r="BL196" s="32"/>
      <c r="BM196" s="32"/>
      <c r="BN196" s="32"/>
      <c r="BO196" s="32"/>
      <c r="BP196" s="32"/>
      <c r="BQ196" s="32"/>
      <c r="BR196" s="32"/>
      <c r="BS196" s="32"/>
      <c r="BT196" s="32"/>
    </row>
    <row r="197" spans="1:72" ht="33.85" customHeight="1">
      <c r="A197" s="26"/>
      <c r="B197" s="32"/>
      <c r="C197" s="33"/>
      <c r="D197" s="32"/>
      <c r="E197" s="32"/>
      <c r="F197" s="32"/>
      <c r="G197" s="32"/>
      <c r="H197" s="32"/>
      <c r="I197" s="32"/>
      <c r="J197" s="32"/>
      <c r="K197" s="32"/>
      <c r="L197" s="32"/>
      <c r="M197" s="32"/>
      <c r="N197" s="32"/>
      <c r="O197" s="32"/>
      <c r="P197" s="32"/>
      <c r="Q197" s="32"/>
      <c r="R197" s="32"/>
      <c r="S197" s="32"/>
      <c r="T197" s="32"/>
      <c r="U197" s="32"/>
      <c r="V197" s="32"/>
      <c r="W197" s="32"/>
      <c r="X197" s="32"/>
      <c r="Y197" s="32"/>
      <c r="Z197" s="34"/>
      <c r="AA197" s="34"/>
      <c r="AB197" s="34"/>
      <c r="AC197" s="34"/>
      <c r="AD197" s="34"/>
      <c r="AE197" s="34"/>
      <c r="AF197" s="34"/>
      <c r="AG197" s="32"/>
      <c r="AH197" s="32"/>
      <c r="AI197" s="32"/>
      <c r="AJ197" s="32"/>
      <c r="AK197" s="32"/>
      <c r="AL197" s="32"/>
      <c r="AM197" s="32"/>
      <c r="AN197" s="32"/>
      <c r="AO197" s="32"/>
      <c r="AP197" s="32"/>
      <c r="AQ197" s="32"/>
      <c r="AR197" s="32"/>
      <c r="AS197" s="32"/>
      <c r="AT197" s="32"/>
      <c r="AU197" s="32"/>
      <c r="AV197" s="32"/>
      <c r="AW197" s="32"/>
      <c r="AX197" s="32"/>
      <c r="AY197" s="32"/>
      <c r="AZ197" s="32"/>
      <c r="BA197" s="32"/>
      <c r="BB197" s="32"/>
      <c r="BC197" s="32"/>
      <c r="BD197" s="32"/>
      <c r="BE197" s="32"/>
      <c r="BF197" s="32"/>
      <c r="BG197" s="32"/>
      <c r="BH197" s="32"/>
      <c r="BI197" s="32"/>
      <c r="BJ197" s="32"/>
      <c r="BK197" s="32"/>
      <c r="BL197" s="32"/>
      <c r="BM197" s="32"/>
      <c r="BN197" s="32"/>
      <c r="BO197" s="32"/>
      <c r="BP197" s="32"/>
      <c r="BQ197" s="32"/>
      <c r="BR197" s="32"/>
      <c r="BS197" s="32"/>
      <c r="BT197" s="32"/>
    </row>
    <row r="198" spans="1:72" ht="33.85" customHeight="1">
      <c r="A198" s="26"/>
      <c r="B198" s="32"/>
      <c r="C198" s="33"/>
      <c r="D198" s="32"/>
      <c r="E198" s="32"/>
      <c r="F198" s="32"/>
      <c r="G198" s="32"/>
      <c r="H198" s="32"/>
      <c r="I198" s="32"/>
      <c r="J198" s="32"/>
      <c r="K198" s="32"/>
      <c r="L198" s="32"/>
      <c r="M198" s="32"/>
      <c r="N198" s="32"/>
      <c r="O198" s="32"/>
      <c r="P198" s="32"/>
      <c r="Q198" s="32"/>
      <c r="R198" s="32"/>
      <c r="S198" s="32"/>
      <c r="T198" s="32"/>
      <c r="U198" s="32"/>
      <c r="V198" s="32"/>
      <c r="W198" s="32"/>
      <c r="X198" s="32"/>
      <c r="Y198" s="32"/>
      <c r="Z198" s="34"/>
      <c r="AA198" s="34"/>
      <c r="AB198" s="34"/>
      <c r="AC198" s="34"/>
      <c r="AD198" s="34"/>
      <c r="AE198" s="34"/>
      <c r="AF198" s="34"/>
      <c r="AG198" s="32"/>
      <c r="AH198" s="32"/>
      <c r="AI198" s="32"/>
      <c r="AJ198" s="32"/>
      <c r="AK198" s="32"/>
      <c r="AL198" s="32"/>
      <c r="AM198" s="32"/>
      <c r="AN198" s="32"/>
      <c r="AO198" s="32"/>
      <c r="AP198" s="32"/>
      <c r="AQ198" s="32"/>
      <c r="AR198" s="32"/>
      <c r="AS198" s="32"/>
      <c r="AT198" s="32"/>
      <c r="AU198" s="32"/>
      <c r="AV198" s="32"/>
      <c r="AW198" s="32"/>
      <c r="AX198" s="32"/>
      <c r="AY198" s="32"/>
      <c r="AZ198" s="32"/>
      <c r="BA198" s="32"/>
      <c r="BB198" s="32"/>
      <c r="BC198" s="32"/>
      <c r="BD198" s="32"/>
      <c r="BE198" s="32"/>
      <c r="BF198" s="32"/>
      <c r="BG198" s="32"/>
      <c r="BH198" s="32"/>
      <c r="BI198" s="32"/>
      <c r="BJ198" s="32"/>
      <c r="BK198" s="32"/>
      <c r="BL198" s="32"/>
      <c r="BM198" s="32"/>
      <c r="BN198" s="32"/>
      <c r="BO198" s="32"/>
      <c r="BP198" s="32"/>
      <c r="BQ198" s="32"/>
      <c r="BR198" s="32"/>
      <c r="BS198" s="32"/>
      <c r="BT198" s="32"/>
    </row>
    <row r="199" spans="1:72" ht="33.85" customHeight="1">
      <c r="A199" s="26"/>
      <c r="B199" s="32"/>
      <c r="C199" s="33"/>
      <c r="D199" s="32"/>
      <c r="E199" s="32"/>
      <c r="F199" s="32"/>
      <c r="G199" s="32"/>
      <c r="H199" s="32"/>
      <c r="I199" s="32"/>
      <c r="J199" s="32"/>
      <c r="K199" s="32"/>
      <c r="L199" s="32"/>
      <c r="M199" s="32"/>
      <c r="N199" s="32"/>
      <c r="O199" s="32"/>
      <c r="P199" s="32"/>
      <c r="Q199" s="32"/>
      <c r="R199" s="32"/>
      <c r="S199" s="32"/>
      <c r="T199" s="32"/>
      <c r="U199" s="32"/>
      <c r="V199" s="32"/>
      <c r="W199" s="32"/>
      <c r="X199" s="32"/>
      <c r="Y199" s="32"/>
      <c r="Z199" s="34"/>
      <c r="AA199" s="34"/>
      <c r="AB199" s="34"/>
      <c r="AC199" s="34"/>
      <c r="AD199" s="34"/>
      <c r="AE199" s="34"/>
      <c r="AF199" s="34"/>
      <c r="AG199" s="32"/>
      <c r="AH199" s="32"/>
      <c r="AI199" s="32"/>
      <c r="AJ199" s="32"/>
      <c r="AK199" s="32"/>
      <c r="AL199" s="32"/>
      <c r="AM199" s="32"/>
      <c r="AN199" s="32"/>
      <c r="AO199" s="32"/>
      <c r="AP199" s="32"/>
      <c r="AQ199" s="32"/>
      <c r="AR199" s="32"/>
      <c r="AS199" s="32"/>
      <c r="AT199" s="32"/>
      <c r="AU199" s="32"/>
      <c r="AV199" s="32"/>
      <c r="AW199" s="32"/>
      <c r="AX199" s="32"/>
      <c r="AY199" s="32"/>
      <c r="AZ199" s="32"/>
      <c r="BA199" s="32"/>
      <c r="BB199" s="32"/>
      <c r="BC199" s="32"/>
      <c r="BD199" s="32"/>
      <c r="BE199" s="32"/>
      <c r="BF199" s="32"/>
      <c r="BG199" s="32"/>
      <c r="BH199" s="32"/>
      <c r="BI199" s="32"/>
      <c r="BJ199" s="32"/>
      <c r="BK199" s="32"/>
      <c r="BL199" s="32"/>
      <c r="BM199" s="32"/>
      <c r="BN199" s="32"/>
      <c r="BO199" s="32"/>
      <c r="BP199" s="32"/>
      <c r="BQ199" s="32"/>
      <c r="BR199" s="32"/>
      <c r="BS199" s="32"/>
      <c r="BT199" s="32"/>
    </row>
    <row r="200" spans="1:72" ht="33.85" customHeight="1">
      <c r="A200" s="26"/>
      <c r="B200" s="32"/>
      <c r="C200" s="33"/>
      <c r="D200" s="32"/>
      <c r="E200" s="32"/>
      <c r="F200" s="32"/>
      <c r="G200" s="32"/>
      <c r="H200" s="32"/>
      <c r="I200" s="32"/>
      <c r="J200" s="32"/>
      <c r="K200" s="32"/>
      <c r="L200" s="32"/>
      <c r="M200" s="32"/>
      <c r="N200" s="32"/>
      <c r="O200" s="32"/>
      <c r="P200" s="32"/>
      <c r="Q200" s="32"/>
      <c r="R200" s="32"/>
      <c r="S200" s="32"/>
      <c r="T200" s="32"/>
      <c r="U200" s="32"/>
      <c r="V200" s="32"/>
      <c r="W200" s="32"/>
      <c r="X200" s="32"/>
      <c r="Y200" s="32"/>
      <c r="Z200" s="34"/>
      <c r="AA200" s="34"/>
      <c r="AB200" s="34"/>
      <c r="AC200" s="34"/>
      <c r="AD200" s="34"/>
      <c r="AE200" s="34"/>
      <c r="AF200" s="34"/>
      <c r="AG200" s="32"/>
      <c r="AH200" s="32"/>
      <c r="AI200" s="32"/>
      <c r="AJ200" s="32"/>
      <c r="AK200" s="32"/>
      <c r="AL200" s="32"/>
      <c r="AM200" s="32"/>
      <c r="AN200" s="32"/>
      <c r="AO200" s="32"/>
      <c r="AP200" s="32"/>
      <c r="AQ200" s="32"/>
      <c r="AR200" s="32"/>
      <c r="AS200" s="32"/>
      <c r="AT200" s="32"/>
      <c r="AU200" s="32"/>
      <c r="AV200" s="32"/>
      <c r="AW200" s="32"/>
      <c r="AX200" s="32"/>
      <c r="AY200" s="32"/>
      <c r="AZ200" s="32"/>
      <c r="BA200" s="32"/>
      <c r="BB200" s="32"/>
      <c r="BC200" s="32"/>
      <c r="BD200" s="32"/>
      <c r="BE200" s="32"/>
      <c r="BF200" s="32"/>
      <c r="BG200" s="32"/>
      <c r="BH200" s="32"/>
      <c r="BI200" s="32"/>
      <c r="BJ200" s="32"/>
      <c r="BK200" s="32"/>
      <c r="BL200" s="32"/>
      <c r="BM200" s="32"/>
      <c r="BN200" s="32"/>
      <c r="BO200" s="32"/>
      <c r="BP200" s="32"/>
      <c r="BQ200" s="32"/>
      <c r="BR200" s="32"/>
      <c r="BS200" s="32"/>
      <c r="BT200" s="32"/>
    </row>
    <row r="201" spans="1:72" ht="33.85" customHeight="1">
      <c r="A201" s="26"/>
      <c r="B201" s="32"/>
      <c r="C201" s="33"/>
      <c r="D201" s="32"/>
      <c r="E201" s="32"/>
      <c r="F201" s="32"/>
      <c r="G201" s="32"/>
      <c r="H201" s="32"/>
      <c r="I201" s="32"/>
      <c r="J201" s="32"/>
      <c r="K201" s="32"/>
      <c r="L201" s="32"/>
      <c r="M201" s="32"/>
      <c r="N201" s="32"/>
      <c r="O201" s="32"/>
      <c r="P201" s="32"/>
      <c r="Q201" s="32"/>
      <c r="R201" s="32"/>
      <c r="S201" s="32"/>
      <c r="T201" s="32"/>
      <c r="U201" s="32"/>
      <c r="V201" s="32"/>
      <c r="W201" s="32"/>
      <c r="X201" s="32"/>
      <c r="Y201" s="32"/>
      <c r="Z201" s="34"/>
      <c r="AA201" s="34"/>
      <c r="AB201" s="34"/>
      <c r="AC201" s="34"/>
      <c r="AD201" s="34"/>
      <c r="AE201" s="34"/>
      <c r="AF201" s="34"/>
      <c r="AG201" s="32"/>
      <c r="AH201" s="32"/>
      <c r="AI201" s="32"/>
      <c r="AJ201" s="32"/>
      <c r="AK201" s="32"/>
      <c r="AL201" s="32"/>
      <c r="AM201" s="32"/>
      <c r="AN201" s="32"/>
      <c r="AO201" s="32"/>
      <c r="AP201" s="32"/>
      <c r="AQ201" s="32"/>
      <c r="AR201" s="32"/>
      <c r="AS201" s="32"/>
      <c r="AT201" s="32"/>
      <c r="AU201" s="32"/>
      <c r="AV201" s="32"/>
      <c r="AW201" s="32"/>
      <c r="AX201" s="32"/>
      <c r="AY201" s="32"/>
      <c r="AZ201" s="32"/>
      <c r="BA201" s="32"/>
      <c r="BB201" s="32"/>
      <c r="BC201" s="32"/>
      <c r="BD201" s="32"/>
      <c r="BE201" s="32"/>
      <c r="BF201" s="32"/>
      <c r="BG201" s="32"/>
      <c r="BH201" s="32"/>
      <c r="BI201" s="32"/>
      <c r="BJ201" s="32"/>
      <c r="BK201" s="32"/>
      <c r="BL201" s="32"/>
      <c r="BM201" s="32"/>
      <c r="BN201" s="32"/>
      <c r="BO201" s="32"/>
      <c r="BP201" s="32"/>
      <c r="BQ201" s="32"/>
      <c r="BR201" s="32"/>
      <c r="BS201" s="32"/>
      <c r="BT201" s="32"/>
    </row>
    <row r="202" spans="1:72" ht="33.85" customHeight="1">
      <c r="A202" s="26"/>
      <c r="B202" s="32"/>
      <c r="C202" s="33"/>
      <c r="D202" s="32"/>
      <c r="E202" s="32"/>
      <c r="F202" s="32"/>
      <c r="G202" s="32"/>
      <c r="H202" s="32"/>
      <c r="I202" s="32"/>
      <c r="J202" s="32"/>
      <c r="K202" s="32"/>
      <c r="L202" s="32"/>
      <c r="M202" s="32"/>
      <c r="N202" s="32"/>
      <c r="O202" s="32"/>
      <c r="P202" s="32"/>
      <c r="Q202" s="32"/>
      <c r="R202" s="32"/>
      <c r="S202" s="32"/>
      <c r="T202" s="32"/>
      <c r="U202" s="32"/>
      <c r="V202" s="32"/>
      <c r="W202" s="32"/>
      <c r="X202" s="32"/>
      <c r="Y202" s="32"/>
      <c r="Z202" s="34"/>
      <c r="AA202" s="34"/>
      <c r="AB202" s="34"/>
      <c r="AC202" s="34"/>
      <c r="AD202" s="34"/>
      <c r="AE202" s="34"/>
      <c r="AF202" s="34"/>
      <c r="AG202" s="32"/>
      <c r="AH202" s="32"/>
      <c r="AI202" s="32"/>
      <c r="AJ202" s="32"/>
      <c r="AK202" s="32"/>
      <c r="AL202" s="32"/>
      <c r="AM202" s="32"/>
      <c r="AN202" s="32"/>
      <c r="AO202" s="32"/>
      <c r="AP202" s="32"/>
      <c r="AQ202" s="32"/>
      <c r="AR202" s="32"/>
      <c r="AS202" s="32"/>
      <c r="AT202" s="32"/>
      <c r="AU202" s="32"/>
      <c r="AV202" s="32"/>
      <c r="AW202" s="32"/>
      <c r="AX202" s="32"/>
      <c r="AY202" s="32"/>
      <c r="AZ202" s="32"/>
      <c r="BA202" s="32"/>
      <c r="BB202" s="32"/>
      <c r="BC202" s="32"/>
      <c r="BD202" s="32"/>
      <c r="BE202" s="32"/>
      <c r="BF202" s="32"/>
      <c r="BG202" s="32"/>
      <c r="BH202" s="32"/>
      <c r="BI202" s="32"/>
      <c r="BJ202" s="32"/>
      <c r="BK202" s="32"/>
      <c r="BL202" s="32"/>
      <c r="BM202" s="32"/>
      <c r="BN202" s="32"/>
      <c r="BO202" s="32"/>
      <c r="BP202" s="32"/>
      <c r="BQ202" s="32"/>
      <c r="BR202" s="32"/>
      <c r="BS202" s="32"/>
      <c r="BT202" s="32"/>
    </row>
    <row r="203" spans="1:72" ht="33.85" customHeight="1">
      <c r="A203" s="26"/>
      <c r="B203" s="32"/>
      <c r="C203" s="33"/>
      <c r="D203" s="32"/>
      <c r="E203" s="32"/>
      <c r="F203" s="32"/>
      <c r="G203" s="32"/>
      <c r="H203" s="32"/>
      <c r="I203" s="32"/>
      <c r="J203" s="32"/>
      <c r="K203" s="32"/>
      <c r="L203" s="32"/>
      <c r="M203" s="32"/>
      <c r="N203" s="32"/>
      <c r="O203" s="32"/>
      <c r="P203" s="32"/>
      <c r="Q203" s="32"/>
      <c r="R203" s="32"/>
      <c r="S203" s="32"/>
      <c r="T203" s="32"/>
      <c r="U203" s="32"/>
      <c r="V203" s="32"/>
      <c r="W203" s="32"/>
      <c r="X203" s="32"/>
      <c r="Y203" s="32"/>
      <c r="Z203" s="34"/>
      <c r="AA203" s="34"/>
      <c r="AB203" s="34"/>
      <c r="AC203" s="34"/>
      <c r="AD203" s="34"/>
      <c r="AE203" s="34"/>
      <c r="AF203" s="34"/>
      <c r="AG203" s="32"/>
      <c r="AH203" s="32"/>
      <c r="AI203" s="32"/>
      <c r="AJ203" s="32"/>
      <c r="AK203" s="32"/>
      <c r="AL203" s="32"/>
      <c r="AM203" s="32"/>
      <c r="AN203" s="32"/>
      <c r="AO203" s="32"/>
      <c r="AP203" s="32"/>
      <c r="AQ203" s="32"/>
      <c r="AR203" s="32"/>
      <c r="AS203" s="32"/>
      <c r="AT203" s="32"/>
      <c r="AU203" s="32"/>
      <c r="AV203" s="32"/>
      <c r="AW203" s="32"/>
      <c r="AX203" s="32"/>
      <c r="AY203" s="32"/>
      <c r="AZ203" s="32"/>
      <c r="BA203" s="32"/>
      <c r="BB203" s="32"/>
      <c r="BC203" s="32"/>
      <c r="BD203" s="32"/>
      <c r="BE203" s="32"/>
      <c r="BF203" s="32"/>
      <c r="BG203" s="32"/>
      <c r="BH203" s="32"/>
      <c r="BI203" s="32"/>
      <c r="BJ203" s="32"/>
      <c r="BK203" s="32"/>
      <c r="BL203" s="32"/>
      <c r="BM203" s="32"/>
      <c r="BN203" s="32"/>
      <c r="BO203" s="32"/>
      <c r="BP203" s="32"/>
      <c r="BQ203" s="32"/>
      <c r="BR203" s="32"/>
      <c r="BS203" s="32"/>
      <c r="BT203" s="32"/>
    </row>
    <row r="204" spans="1:72" ht="33.85" customHeight="1">
      <c r="A204" s="26"/>
      <c r="B204" s="32"/>
      <c r="C204" s="33"/>
      <c r="D204" s="32"/>
      <c r="E204" s="32"/>
      <c r="F204" s="32"/>
      <c r="G204" s="32"/>
      <c r="H204" s="32"/>
      <c r="I204" s="32"/>
      <c r="J204" s="32"/>
      <c r="K204" s="32"/>
      <c r="L204" s="32"/>
      <c r="M204" s="32"/>
      <c r="N204" s="32"/>
      <c r="O204" s="32"/>
      <c r="P204" s="32"/>
      <c r="Q204" s="32"/>
      <c r="R204" s="32"/>
      <c r="S204" s="32"/>
      <c r="T204" s="32"/>
      <c r="U204" s="32"/>
      <c r="V204" s="32"/>
      <c r="W204" s="32"/>
      <c r="X204" s="32"/>
      <c r="Y204" s="32"/>
      <c r="Z204" s="34"/>
      <c r="AA204" s="34"/>
      <c r="AB204" s="34"/>
      <c r="AC204" s="34"/>
      <c r="AD204" s="34"/>
      <c r="AE204" s="34"/>
      <c r="AF204" s="34"/>
      <c r="AG204" s="32"/>
      <c r="AH204" s="32"/>
      <c r="AI204" s="32"/>
      <c r="AJ204" s="32"/>
      <c r="AK204" s="32"/>
      <c r="AL204" s="32"/>
      <c r="AM204" s="32"/>
      <c r="AN204" s="32"/>
      <c r="AO204" s="32"/>
      <c r="AP204" s="32"/>
      <c r="AQ204" s="32"/>
      <c r="AR204" s="32"/>
      <c r="AS204" s="32"/>
      <c r="AT204" s="32"/>
      <c r="AU204" s="32"/>
      <c r="AV204" s="32"/>
      <c r="AW204" s="32"/>
      <c r="AX204" s="32"/>
      <c r="AY204" s="32"/>
      <c r="AZ204" s="32"/>
      <c r="BA204" s="32"/>
      <c r="BB204" s="32"/>
      <c r="BC204" s="32"/>
      <c r="BD204" s="32"/>
      <c r="BE204" s="32"/>
      <c r="BF204" s="32"/>
      <c r="BG204" s="32"/>
      <c r="BH204" s="32"/>
      <c r="BI204" s="32"/>
      <c r="BJ204" s="32"/>
      <c r="BK204" s="32"/>
      <c r="BL204" s="32"/>
      <c r="BM204" s="32"/>
      <c r="BN204" s="32"/>
      <c r="BO204" s="32"/>
      <c r="BP204" s="32"/>
      <c r="BQ204" s="32"/>
      <c r="BR204" s="32"/>
      <c r="BS204" s="32"/>
      <c r="BT204" s="32"/>
    </row>
    <row r="205" spans="1:72" ht="33.85" customHeight="1">
      <c r="A205" s="26"/>
      <c r="B205" s="32"/>
      <c r="C205" s="33"/>
      <c r="D205" s="32"/>
      <c r="E205" s="32"/>
      <c r="F205" s="32"/>
      <c r="G205" s="32"/>
      <c r="H205" s="32"/>
      <c r="I205" s="32"/>
      <c r="J205" s="32"/>
      <c r="K205" s="32"/>
      <c r="L205" s="32"/>
      <c r="M205" s="32"/>
      <c r="N205" s="32"/>
      <c r="O205" s="32"/>
      <c r="P205" s="32"/>
      <c r="Q205" s="32"/>
      <c r="R205" s="32"/>
      <c r="S205" s="32"/>
      <c r="T205" s="32"/>
      <c r="U205" s="32"/>
      <c r="V205" s="32"/>
      <c r="W205" s="32"/>
      <c r="X205" s="32"/>
      <c r="Y205" s="32"/>
      <c r="Z205" s="34"/>
      <c r="AA205" s="34"/>
      <c r="AB205" s="34"/>
      <c r="AC205" s="34"/>
      <c r="AD205" s="34"/>
      <c r="AE205" s="34"/>
      <c r="AF205" s="34"/>
      <c r="AG205" s="32"/>
      <c r="AH205" s="32"/>
      <c r="AI205" s="32"/>
      <c r="AJ205" s="32"/>
      <c r="AK205" s="32"/>
      <c r="AL205" s="32"/>
      <c r="AM205" s="32"/>
      <c r="AN205" s="32"/>
      <c r="AO205" s="32"/>
      <c r="AP205" s="32"/>
      <c r="AQ205" s="32"/>
      <c r="AR205" s="32"/>
      <c r="AS205" s="32"/>
      <c r="AT205" s="32"/>
      <c r="AU205" s="32"/>
      <c r="AV205" s="32"/>
      <c r="AW205" s="32"/>
      <c r="AX205" s="32"/>
      <c r="AY205" s="32"/>
      <c r="AZ205" s="32"/>
      <c r="BA205" s="32"/>
      <c r="BB205" s="32"/>
      <c r="BC205" s="32"/>
      <c r="BD205" s="32"/>
      <c r="BE205" s="32"/>
      <c r="BF205" s="32"/>
      <c r="BG205" s="32"/>
      <c r="BH205" s="32"/>
      <c r="BI205" s="32"/>
      <c r="BJ205" s="32"/>
      <c r="BK205" s="32"/>
      <c r="BL205" s="32"/>
      <c r="BM205" s="32"/>
      <c r="BN205" s="32"/>
      <c r="BO205" s="32"/>
      <c r="BP205" s="32"/>
      <c r="BQ205" s="32"/>
      <c r="BR205" s="32"/>
      <c r="BS205" s="32"/>
      <c r="BT205" s="32"/>
    </row>
    <row r="206" spans="1:72" ht="33.85" customHeight="1">
      <c r="A206" s="26"/>
      <c r="B206" s="32"/>
      <c r="C206" s="33"/>
      <c r="D206" s="32"/>
      <c r="E206" s="32"/>
      <c r="F206" s="32"/>
      <c r="G206" s="32"/>
      <c r="H206" s="32"/>
      <c r="I206" s="32"/>
      <c r="J206" s="32"/>
      <c r="K206" s="32"/>
      <c r="L206" s="32"/>
      <c r="M206" s="32"/>
      <c r="N206" s="32"/>
      <c r="O206" s="32"/>
      <c r="P206" s="32"/>
      <c r="Q206" s="32"/>
      <c r="R206" s="32"/>
      <c r="S206" s="32"/>
      <c r="T206" s="32"/>
      <c r="U206" s="32"/>
      <c r="V206" s="32"/>
      <c r="W206" s="32"/>
      <c r="X206" s="32"/>
      <c r="Y206" s="32"/>
      <c r="Z206" s="34"/>
      <c r="AA206" s="34"/>
      <c r="AB206" s="34"/>
      <c r="AC206" s="34"/>
      <c r="AD206" s="34"/>
      <c r="AE206" s="34"/>
      <c r="AF206" s="34"/>
      <c r="AG206" s="32"/>
      <c r="AH206" s="32"/>
      <c r="AI206" s="32"/>
      <c r="AJ206" s="32"/>
      <c r="AK206" s="32"/>
      <c r="AL206" s="32"/>
      <c r="AM206" s="32"/>
      <c r="AN206" s="32"/>
      <c r="AO206" s="32"/>
      <c r="AP206" s="32"/>
      <c r="AQ206" s="32"/>
      <c r="AR206" s="32"/>
      <c r="AS206" s="32"/>
      <c r="AT206" s="32"/>
      <c r="AU206" s="32"/>
      <c r="AV206" s="32"/>
      <c r="AW206" s="32"/>
      <c r="AX206" s="32"/>
      <c r="AY206" s="32"/>
      <c r="AZ206" s="32"/>
      <c r="BA206" s="32"/>
      <c r="BB206" s="32"/>
      <c r="BC206" s="32"/>
      <c r="BD206" s="32"/>
      <c r="BE206" s="32"/>
      <c r="BF206" s="32"/>
      <c r="BG206" s="32"/>
      <c r="BH206" s="32"/>
      <c r="BI206" s="32"/>
      <c r="BJ206" s="32"/>
      <c r="BK206" s="32"/>
      <c r="BL206" s="32"/>
      <c r="BM206" s="32"/>
      <c r="BN206" s="32"/>
      <c r="BO206" s="32"/>
      <c r="BP206" s="32"/>
      <c r="BQ206" s="32"/>
      <c r="BR206" s="32"/>
      <c r="BS206" s="32"/>
      <c r="BT206" s="32"/>
    </row>
    <row r="207" spans="1:72" ht="33.85" customHeight="1">
      <c r="A207" s="26"/>
      <c r="B207" s="32"/>
      <c r="C207" s="33"/>
      <c r="D207" s="32"/>
      <c r="E207" s="32"/>
      <c r="F207" s="32"/>
      <c r="G207" s="32"/>
      <c r="H207" s="32"/>
      <c r="I207" s="32"/>
      <c r="J207" s="32"/>
      <c r="K207" s="32"/>
      <c r="L207" s="32"/>
      <c r="M207" s="32"/>
      <c r="N207" s="32"/>
      <c r="O207" s="32"/>
      <c r="P207" s="32"/>
      <c r="Q207" s="32"/>
      <c r="R207" s="32"/>
      <c r="S207" s="32"/>
      <c r="T207" s="32"/>
      <c r="U207" s="32"/>
      <c r="V207" s="32"/>
      <c r="W207" s="32"/>
      <c r="X207" s="32"/>
      <c r="Y207" s="32"/>
      <c r="Z207" s="34"/>
      <c r="AA207" s="34"/>
      <c r="AB207" s="34"/>
      <c r="AC207" s="34"/>
      <c r="AD207" s="34"/>
      <c r="AE207" s="34"/>
      <c r="AF207" s="34"/>
      <c r="AG207" s="32"/>
      <c r="AH207" s="32"/>
      <c r="AI207" s="32"/>
      <c r="AJ207" s="32"/>
      <c r="AK207" s="32"/>
      <c r="AL207" s="32"/>
      <c r="AM207" s="32"/>
      <c r="AN207" s="32"/>
      <c r="AO207" s="32"/>
      <c r="AP207" s="32"/>
      <c r="AQ207" s="32"/>
      <c r="AR207" s="32"/>
      <c r="AS207" s="32"/>
      <c r="AT207" s="32"/>
      <c r="AU207" s="32"/>
      <c r="AV207" s="32"/>
      <c r="AW207" s="32"/>
      <c r="AX207" s="32"/>
      <c r="AY207" s="32"/>
      <c r="AZ207" s="32"/>
      <c r="BA207" s="32"/>
      <c r="BB207" s="32"/>
      <c r="BC207" s="32"/>
      <c r="BD207" s="32"/>
      <c r="BE207" s="32"/>
      <c r="BF207" s="32"/>
      <c r="BG207" s="32"/>
      <c r="BH207" s="32"/>
      <c r="BI207" s="32"/>
      <c r="BJ207" s="32"/>
      <c r="BK207" s="32"/>
      <c r="BL207" s="32"/>
      <c r="BM207" s="32"/>
      <c r="BN207" s="32"/>
      <c r="BO207" s="32"/>
      <c r="BP207" s="32"/>
      <c r="BQ207" s="32"/>
      <c r="BR207" s="32"/>
      <c r="BS207" s="32"/>
      <c r="BT207" s="32"/>
    </row>
    <row r="208" spans="1:72" ht="33.85" customHeight="1">
      <c r="A208" s="26"/>
      <c r="B208" s="32"/>
      <c r="C208" s="33"/>
      <c r="D208" s="32"/>
      <c r="E208" s="32"/>
      <c r="F208" s="32"/>
      <c r="G208" s="32"/>
      <c r="H208" s="32"/>
      <c r="I208" s="32"/>
      <c r="J208" s="32"/>
      <c r="K208" s="32"/>
      <c r="L208" s="32"/>
      <c r="M208" s="32"/>
      <c r="N208" s="32"/>
      <c r="O208" s="32"/>
      <c r="P208" s="32"/>
      <c r="Q208" s="32"/>
      <c r="R208" s="32"/>
      <c r="S208" s="32"/>
      <c r="T208" s="32"/>
      <c r="U208" s="32"/>
      <c r="V208" s="32"/>
      <c r="W208" s="32"/>
      <c r="X208" s="32"/>
      <c r="Y208" s="32"/>
      <c r="Z208" s="34"/>
      <c r="AA208" s="34"/>
      <c r="AB208" s="34"/>
      <c r="AC208" s="34"/>
      <c r="AD208" s="34"/>
      <c r="AE208" s="34"/>
      <c r="AF208" s="34"/>
      <c r="AG208" s="32"/>
      <c r="AH208" s="32"/>
      <c r="AI208" s="32"/>
      <c r="AJ208" s="32"/>
      <c r="AK208" s="32"/>
      <c r="AL208" s="32"/>
      <c r="AM208" s="32"/>
      <c r="AN208" s="32"/>
      <c r="AO208" s="32"/>
      <c r="AP208" s="32"/>
      <c r="AQ208" s="32"/>
      <c r="AR208" s="32"/>
      <c r="AS208" s="32"/>
      <c r="AT208" s="32"/>
      <c r="AU208" s="32"/>
      <c r="AV208" s="32"/>
      <c r="AW208" s="32"/>
      <c r="AX208" s="32"/>
      <c r="AY208" s="32"/>
      <c r="AZ208" s="32"/>
      <c r="BA208" s="32"/>
      <c r="BB208" s="32"/>
      <c r="BC208" s="32"/>
      <c r="BD208" s="32"/>
      <c r="BE208" s="32"/>
      <c r="BF208" s="32"/>
      <c r="BG208" s="32"/>
      <c r="BH208" s="32"/>
      <c r="BI208" s="32"/>
      <c r="BJ208" s="32"/>
      <c r="BK208" s="32"/>
      <c r="BL208" s="32"/>
      <c r="BM208" s="32"/>
      <c r="BN208" s="32"/>
      <c r="BO208" s="32"/>
      <c r="BP208" s="32"/>
      <c r="BQ208" s="32"/>
      <c r="BR208" s="32"/>
      <c r="BS208" s="32"/>
      <c r="BT208" s="32"/>
    </row>
    <row r="209" spans="1:72" ht="33.85" customHeight="1">
      <c r="A209" s="26"/>
      <c r="B209" s="32"/>
      <c r="C209" s="33"/>
      <c r="D209" s="32"/>
      <c r="E209" s="32"/>
      <c r="F209" s="32"/>
      <c r="G209" s="32"/>
      <c r="H209" s="32"/>
      <c r="I209" s="32"/>
      <c r="J209" s="32"/>
      <c r="K209" s="32"/>
      <c r="L209" s="32"/>
      <c r="M209" s="32"/>
      <c r="N209" s="32"/>
      <c r="O209" s="32"/>
      <c r="P209" s="32"/>
      <c r="Q209" s="32"/>
      <c r="R209" s="32"/>
      <c r="S209" s="32"/>
      <c r="T209" s="32"/>
      <c r="U209" s="32"/>
      <c r="V209" s="32"/>
      <c r="W209" s="32"/>
      <c r="X209" s="32"/>
      <c r="Y209" s="32"/>
      <c r="Z209" s="34"/>
      <c r="AA209" s="34"/>
      <c r="AB209" s="34"/>
      <c r="AC209" s="34"/>
      <c r="AD209" s="34"/>
      <c r="AE209" s="34"/>
      <c r="AF209" s="34"/>
      <c r="AG209" s="32"/>
      <c r="AH209" s="32"/>
      <c r="AI209" s="32"/>
      <c r="AJ209" s="32"/>
      <c r="AK209" s="32"/>
      <c r="AL209" s="32"/>
      <c r="AM209" s="32"/>
      <c r="AN209" s="32"/>
      <c r="AO209" s="32"/>
      <c r="AP209" s="32"/>
      <c r="AQ209" s="32"/>
      <c r="AR209" s="32"/>
      <c r="AS209" s="32"/>
      <c r="AT209" s="32"/>
      <c r="AU209" s="32"/>
      <c r="AV209" s="32"/>
      <c r="AW209" s="32"/>
      <c r="AX209" s="32"/>
      <c r="AY209" s="32"/>
      <c r="AZ209" s="32"/>
      <c r="BA209" s="32"/>
      <c r="BB209" s="32"/>
      <c r="BC209" s="32"/>
      <c r="BD209" s="32"/>
      <c r="BE209" s="32"/>
      <c r="BF209" s="32"/>
      <c r="BG209" s="32"/>
      <c r="BH209" s="32"/>
      <c r="BI209" s="32"/>
      <c r="BJ209" s="32"/>
      <c r="BK209" s="32"/>
      <c r="BL209" s="32"/>
      <c r="BM209" s="32"/>
      <c r="BN209" s="32"/>
      <c r="BO209" s="32"/>
      <c r="BP209" s="32"/>
      <c r="BQ209" s="32"/>
      <c r="BR209" s="32"/>
      <c r="BS209" s="32"/>
      <c r="BT209" s="32"/>
    </row>
    <row r="210" spans="1:72" ht="33.85" customHeight="1">
      <c r="A210" s="26"/>
      <c r="B210" s="32"/>
      <c r="C210" s="33"/>
      <c r="D210" s="32"/>
      <c r="E210" s="32"/>
      <c r="F210" s="32"/>
      <c r="G210" s="32"/>
      <c r="H210" s="32"/>
      <c r="I210" s="32"/>
      <c r="J210" s="32"/>
      <c r="K210" s="32"/>
      <c r="L210" s="32"/>
      <c r="M210" s="32"/>
      <c r="N210" s="32"/>
      <c r="O210" s="32"/>
      <c r="P210" s="32"/>
      <c r="Q210" s="32"/>
      <c r="R210" s="32"/>
      <c r="S210" s="32"/>
      <c r="T210" s="32"/>
      <c r="U210" s="32"/>
      <c r="V210" s="32"/>
      <c r="W210" s="32"/>
      <c r="X210" s="32"/>
      <c r="Y210" s="32"/>
      <c r="Z210" s="34"/>
      <c r="AA210" s="34"/>
      <c r="AB210" s="34"/>
      <c r="AC210" s="34"/>
      <c r="AD210" s="34"/>
      <c r="AE210" s="34"/>
      <c r="AF210" s="34"/>
      <c r="AG210" s="32"/>
      <c r="AH210" s="32"/>
      <c r="AI210" s="32"/>
      <c r="AJ210" s="32"/>
      <c r="AK210" s="32"/>
      <c r="AL210" s="32"/>
      <c r="AM210" s="32"/>
      <c r="AN210" s="32"/>
      <c r="AO210" s="32"/>
      <c r="AP210" s="32"/>
      <c r="AQ210" s="32"/>
      <c r="AR210" s="32"/>
      <c r="AS210" s="32"/>
      <c r="AT210" s="32"/>
      <c r="AU210" s="32"/>
      <c r="AV210" s="32"/>
      <c r="AW210" s="32"/>
      <c r="AX210" s="32"/>
      <c r="AY210" s="32"/>
      <c r="AZ210" s="32"/>
      <c r="BA210" s="32"/>
      <c r="BB210" s="32"/>
      <c r="BC210" s="32"/>
      <c r="BD210" s="32"/>
      <c r="BE210" s="32"/>
      <c r="BF210" s="32"/>
      <c r="BG210" s="32"/>
      <c r="BH210" s="32"/>
      <c r="BI210" s="32"/>
      <c r="BJ210" s="32"/>
      <c r="BK210" s="32"/>
      <c r="BL210" s="32"/>
      <c r="BM210" s="32"/>
      <c r="BN210" s="32"/>
      <c r="BO210" s="32"/>
      <c r="BP210" s="32"/>
      <c r="BQ210" s="32"/>
      <c r="BR210" s="32"/>
      <c r="BS210" s="32"/>
      <c r="BT210" s="32"/>
    </row>
    <row r="211" spans="1:72" ht="33.85" customHeight="1">
      <c r="A211" s="26"/>
      <c r="B211" s="32"/>
      <c r="C211" s="33"/>
      <c r="D211" s="32"/>
      <c r="E211" s="32"/>
      <c r="F211" s="32"/>
      <c r="G211" s="32"/>
      <c r="H211" s="32"/>
      <c r="I211" s="32"/>
      <c r="J211" s="32"/>
      <c r="K211" s="32"/>
      <c r="L211" s="32"/>
      <c r="M211" s="32"/>
      <c r="N211" s="32"/>
      <c r="O211" s="32"/>
      <c r="P211" s="32"/>
      <c r="Q211" s="32"/>
      <c r="R211" s="32"/>
      <c r="S211" s="32"/>
      <c r="T211" s="32"/>
      <c r="U211" s="32"/>
      <c r="V211" s="32"/>
      <c r="W211" s="32"/>
      <c r="X211" s="32"/>
      <c r="Y211" s="32"/>
      <c r="Z211" s="34"/>
      <c r="AA211" s="34"/>
      <c r="AB211" s="34"/>
      <c r="AC211" s="34"/>
      <c r="AD211" s="34"/>
      <c r="AE211" s="34"/>
      <c r="AF211" s="34"/>
      <c r="AG211" s="32"/>
      <c r="AH211" s="32"/>
      <c r="AI211" s="32"/>
      <c r="AJ211" s="32"/>
      <c r="AK211" s="32"/>
      <c r="AL211" s="32"/>
      <c r="AM211" s="32"/>
      <c r="AN211" s="32"/>
      <c r="AO211" s="32"/>
      <c r="AP211" s="32"/>
      <c r="AQ211" s="32"/>
      <c r="AR211" s="32"/>
      <c r="AS211" s="32"/>
      <c r="AT211" s="32"/>
      <c r="AU211" s="32"/>
      <c r="AV211" s="32"/>
      <c r="AW211" s="32"/>
      <c r="AX211" s="32"/>
      <c r="AY211" s="32"/>
      <c r="AZ211" s="32"/>
      <c r="BA211" s="32"/>
      <c r="BB211" s="32"/>
      <c r="BC211" s="32"/>
      <c r="BD211" s="32"/>
      <c r="BE211" s="32"/>
      <c r="BF211" s="32"/>
      <c r="BG211" s="32"/>
      <c r="BH211" s="32"/>
      <c r="BI211" s="32"/>
      <c r="BJ211" s="32"/>
      <c r="BK211" s="32"/>
      <c r="BL211" s="32"/>
      <c r="BM211" s="32"/>
      <c r="BN211" s="32"/>
      <c r="BO211" s="32"/>
      <c r="BP211" s="32"/>
      <c r="BQ211" s="32"/>
      <c r="BR211" s="32"/>
      <c r="BS211" s="32"/>
      <c r="BT211" s="32"/>
    </row>
    <row r="212" spans="1:72" ht="33.85" customHeight="1">
      <c r="A212" s="26"/>
      <c r="B212" s="32"/>
      <c r="C212" s="33"/>
      <c r="D212" s="32"/>
      <c r="E212" s="32"/>
      <c r="F212" s="32"/>
      <c r="G212" s="32"/>
      <c r="H212" s="32"/>
      <c r="I212" s="32"/>
      <c r="J212" s="32"/>
      <c r="K212" s="32"/>
      <c r="L212" s="32"/>
      <c r="M212" s="32"/>
      <c r="N212" s="32"/>
      <c r="O212" s="32"/>
      <c r="P212" s="32"/>
      <c r="Q212" s="32"/>
      <c r="R212" s="32"/>
      <c r="S212" s="32"/>
      <c r="T212" s="32"/>
      <c r="U212" s="32"/>
      <c r="V212" s="32"/>
      <c r="W212" s="32"/>
      <c r="X212" s="32"/>
      <c r="Y212" s="32"/>
      <c r="Z212" s="34"/>
      <c r="AA212" s="34"/>
      <c r="AB212" s="34"/>
      <c r="AC212" s="34"/>
      <c r="AD212" s="34"/>
      <c r="AE212" s="34"/>
      <c r="AF212" s="34"/>
      <c r="AG212" s="32"/>
      <c r="AH212" s="32"/>
      <c r="AI212" s="32"/>
      <c r="AJ212" s="32"/>
      <c r="AK212" s="32"/>
      <c r="AL212" s="32"/>
      <c r="AM212" s="32"/>
      <c r="AN212" s="32"/>
      <c r="AO212" s="32"/>
      <c r="AP212" s="32"/>
      <c r="AQ212" s="32"/>
      <c r="AR212" s="32"/>
      <c r="AS212" s="32"/>
      <c r="AT212" s="32"/>
      <c r="AU212" s="32"/>
      <c r="AV212" s="32"/>
      <c r="AW212" s="32"/>
      <c r="AX212" s="32"/>
      <c r="AY212" s="32"/>
      <c r="AZ212" s="32"/>
      <c r="BA212" s="32"/>
      <c r="BB212" s="32"/>
      <c r="BC212" s="32"/>
      <c r="BD212" s="32"/>
      <c r="BE212" s="32"/>
      <c r="BF212" s="32"/>
      <c r="BG212" s="32"/>
      <c r="BH212" s="32"/>
      <c r="BI212" s="32"/>
      <c r="BJ212" s="32"/>
      <c r="BK212" s="32"/>
      <c r="BL212" s="32"/>
      <c r="BM212" s="32"/>
      <c r="BN212" s="32"/>
      <c r="BO212" s="32"/>
      <c r="BP212" s="32"/>
      <c r="BQ212" s="32"/>
      <c r="BR212" s="32"/>
      <c r="BS212" s="32"/>
      <c r="BT212" s="32"/>
    </row>
    <row r="213" spans="1:72" ht="33.85" customHeight="1">
      <c r="A213" s="26"/>
      <c r="B213" s="32"/>
      <c r="C213" s="33"/>
      <c r="D213" s="32"/>
      <c r="E213" s="32"/>
      <c r="F213" s="32"/>
      <c r="G213" s="32"/>
      <c r="H213" s="32"/>
      <c r="I213" s="32"/>
      <c r="J213" s="32"/>
      <c r="K213" s="32"/>
      <c r="L213" s="32"/>
      <c r="M213" s="32"/>
      <c r="N213" s="32"/>
      <c r="O213" s="32"/>
      <c r="P213" s="32"/>
      <c r="Q213" s="32"/>
      <c r="R213" s="32"/>
      <c r="S213" s="32"/>
      <c r="T213" s="32"/>
      <c r="U213" s="32"/>
      <c r="V213" s="32"/>
      <c r="W213" s="32"/>
      <c r="X213" s="32"/>
      <c r="Y213" s="32"/>
      <c r="Z213" s="34"/>
      <c r="AA213" s="34"/>
      <c r="AB213" s="34"/>
      <c r="AC213" s="34"/>
      <c r="AD213" s="34"/>
      <c r="AE213" s="34"/>
      <c r="AF213" s="34"/>
      <c r="AG213" s="32"/>
      <c r="AH213" s="32"/>
      <c r="AI213" s="32"/>
      <c r="AJ213" s="32"/>
      <c r="AK213" s="32"/>
      <c r="AL213" s="32"/>
      <c r="AM213" s="32"/>
      <c r="AN213" s="32"/>
      <c r="AO213" s="32"/>
      <c r="AP213" s="32"/>
      <c r="AQ213" s="32"/>
      <c r="AR213" s="32"/>
      <c r="AS213" s="32"/>
      <c r="AT213" s="32"/>
      <c r="AU213" s="32"/>
      <c r="AV213" s="32"/>
      <c r="AW213" s="32"/>
      <c r="AX213" s="32"/>
      <c r="AY213" s="32"/>
      <c r="AZ213" s="32"/>
      <c r="BA213" s="32"/>
      <c r="BB213" s="32"/>
      <c r="BC213" s="32"/>
      <c r="BD213" s="32"/>
      <c r="BE213" s="32"/>
      <c r="BF213" s="32"/>
      <c r="BG213" s="32"/>
      <c r="BH213" s="32"/>
      <c r="BI213" s="32"/>
      <c r="BJ213" s="32"/>
      <c r="BK213" s="32"/>
      <c r="BL213" s="32"/>
      <c r="BM213" s="32"/>
      <c r="BN213" s="32"/>
      <c r="BO213" s="32"/>
      <c r="BP213" s="32"/>
      <c r="BQ213" s="32"/>
      <c r="BR213" s="32"/>
      <c r="BS213" s="32"/>
      <c r="BT213" s="32"/>
    </row>
    <row r="214" spans="1:72" ht="33.85" customHeight="1">
      <c r="A214" s="26"/>
      <c r="B214" s="32"/>
      <c r="C214" s="33"/>
      <c r="D214" s="32"/>
      <c r="E214" s="32"/>
      <c r="F214" s="32"/>
      <c r="G214" s="32"/>
      <c r="H214" s="32"/>
      <c r="I214" s="32"/>
      <c r="J214" s="32"/>
      <c r="K214" s="32"/>
      <c r="L214" s="32"/>
      <c r="M214" s="32"/>
      <c r="N214" s="32"/>
      <c r="O214" s="32"/>
      <c r="P214" s="32"/>
      <c r="Q214" s="32"/>
      <c r="R214" s="32"/>
      <c r="S214" s="32"/>
      <c r="T214" s="32"/>
      <c r="U214" s="32"/>
      <c r="V214" s="32"/>
      <c r="W214" s="32"/>
      <c r="X214" s="32"/>
      <c r="Y214" s="32"/>
      <c r="Z214" s="34"/>
      <c r="AA214" s="34"/>
      <c r="AB214" s="34"/>
      <c r="AC214" s="34"/>
      <c r="AD214" s="34"/>
      <c r="AE214" s="34"/>
      <c r="AF214" s="34"/>
      <c r="AG214" s="32"/>
      <c r="AH214" s="32"/>
      <c r="AI214" s="32"/>
      <c r="AJ214" s="32"/>
      <c r="AK214" s="32"/>
      <c r="AL214" s="32"/>
      <c r="AM214" s="32"/>
      <c r="AN214" s="32"/>
      <c r="AO214" s="32"/>
      <c r="AP214" s="32"/>
      <c r="AQ214" s="32"/>
      <c r="AR214" s="32"/>
      <c r="AS214" s="32"/>
      <c r="AT214" s="32"/>
      <c r="AU214" s="32"/>
      <c r="AV214" s="32"/>
      <c r="AW214" s="32"/>
      <c r="AX214" s="32"/>
      <c r="AY214" s="32"/>
      <c r="AZ214" s="32"/>
      <c r="BA214" s="32"/>
      <c r="BB214" s="32"/>
      <c r="BC214" s="32"/>
      <c r="BD214" s="32"/>
      <c r="BE214" s="32"/>
      <c r="BF214" s="32"/>
      <c r="BG214" s="32"/>
      <c r="BH214" s="32"/>
      <c r="BI214" s="32"/>
      <c r="BJ214" s="32"/>
      <c r="BK214" s="32"/>
      <c r="BL214" s="32"/>
      <c r="BM214" s="32"/>
      <c r="BN214" s="32"/>
      <c r="BO214" s="32"/>
      <c r="BP214" s="32"/>
      <c r="BQ214" s="32"/>
      <c r="BR214" s="32"/>
      <c r="BS214" s="32"/>
      <c r="BT214" s="32"/>
    </row>
    <row r="215" spans="1:72" ht="33.85" customHeight="1">
      <c r="A215" s="26"/>
      <c r="B215" s="32"/>
      <c r="C215" s="33"/>
      <c r="D215" s="32"/>
      <c r="E215" s="32"/>
      <c r="F215" s="32"/>
      <c r="G215" s="32"/>
      <c r="H215" s="32"/>
      <c r="I215" s="32"/>
      <c r="J215" s="32"/>
      <c r="K215" s="32"/>
      <c r="L215" s="32"/>
      <c r="M215" s="32"/>
      <c r="N215" s="32"/>
      <c r="O215" s="32"/>
      <c r="P215" s="32"/>
      <c r="Q215" s="32"/>
      <c r="R215" s="32"/>
      <c r="S215" s="32"/>
      <c r="T215" s="32"/>
      <c r="U215" s="32"/>
      <c r="V215" s="32"/>
      <c r="W215" s="32"/>
      <c r="X215" s="32"/>
      <c r="Y215" s="32"/>
      <c r="Z215" s="34"/>
      <c r="AA215" s="34"/>
      <c r="AB215" s="34"/>
      <c r="AC215" s="34"/>
      <c r="AD215" s="34"/>
      <c r="AE215" s="34"/>
      <c r="AF215" s="34"/>
      <c r="AG215" s="32"/>
      <c r="AH215" s="32"/>
      <c r="AI215" s="32"/>
      <c r="AJ215" s="32"/>
      <c r="AK215" s="32"/>
      <c r="AL215" s="32"/>
      <c r="AM215" s="32"/>
      <c r="AN215" s="32"/>
      <c r="AO215" s="32"/>
      <c r="AP215" s="32"/>
      <c r="AQ215" s="32"/>
      <c r="AR215" s="32"/>
      <c r="AS215" s="32"/>
      <c r="AT215" s="32"/>
      <c r="AU215" s="32"/>
      <c r="AV215" s="32"/>
      <c r="AW215" s="32"/>
      <c r="AX215" s="32"/>
      <c r="AY215" s="32"/>
      <c r="AZ215" s="32"/>
      <c r="BA215" s="32"/>
      <c r="BB215" s="32"/>
      <c r="BC215" s="32"/>
      <c r="BD215" s="32"/>
      <c r="BE215" s="32"/>
      <c r="BF215" s="32"/>
      <c r="BG215" s="32"/>
      <c r="BH215" s="32"/>
      <c r="BI215" s="32"/>
      <c r="BJ215" s="32"/>
      <c r="BK215" s="32"/>
      <c r="BL215" s="32"/>
      <c r="BM215" s="32"/>
      <c r="BN215" s="32"/>
      <c r="BO215" s="32"/>
      <c r="BP215" s="32"/>
      <c r="BQ215" s="32"/>
      <c r="BR215" s="32"/>
      <c r="BS215" s="32"/>
      <c r="BT215" s="32"/>
    </row>
    <row r="216" spans="1:72" ht="33.85" customHeight="1">
      <c r="A216" s="26"/>
      <c r="B216" s="32"/>
      <c r="C216" s="33"/>
      <c r="D216" s="32"/>
      <c r="E216" s="32"/>
      <c r="F216" s="32"/>
      <c r="G216" s="32"/>
      <c r="H216" s="32"/>
      <c r="I216" s="32"/>
      <c r="J216" s="32"/>
      <c r="K216" s="32"/>
      <c r="L216" s="32"/>
      <c r="M216" s="32"/>
      <c r="N216" s="32"/>
      <c r="O216" s="32"/>
      <c r="P216" s="32"/>
      <c r="Q216" s="32"/>
      <c r="R216" s="32"/>
      <c r="S216" s="32"/>
      <c r="T216" s="32"/>
      <c r="U216" s="32"/>
      <c r="V216" s="32"/>
      <c r="W216" s="32"/>
      <c r="X216" s="32"/>
      <c r="Y216" s="32"/>
      <c r="Z216" s="34"/>
      <c r="AA216" s="34"/>
      <c r="AB216" s="34"/>
      <c r="AC216" s="34"/>
      <c r="AD216" s="34"/>
      <c r="AE216" s="34"/>
      <c r="AF216" s="34"/>
      <c r="AG216" s="32"/>
      <c r="AH216" s="32"/>
      <c r="AI216" s="32"/>
      <c r="AJ216" s="32"/>
      <c r="AK216" s="32"/>
      <c r="AL216" s="32"/>
      <c r="AM216" s="32"/>
      <c r="AN216" s="32"/>
      <c r="AO216" s="32"/>
      <c r="AP216" s="32"/>
      <c r="AQ216" s="32"/>
      <c r="AR216" s="32"/>
      <c r="AS216" s="32"/>
      <c r="AT216" s="32"/>
      <c r="AU216" s="32"/>
      <c r="AV216" s="32"/>
      <c r="AW216" s="32"/>
      <c r="AX216" s="32"/>
      <c r="AY216" s="32"/>
      <c r="AZ216" s="32"/>
      <c r="BA216" s="32"/>
      <c r="BB216" s="32"/>
      <c r="BC216" s="32"/>
      <c r="BD216" s="32"/>
      <c r="BE216" s="32"/>
      <c r="BF216" s="32"/>
      <c r="BG216" s="32"/>
      <c r="BH216" s="32"/>
      <c r="BI216" s="32"/>
      <c r="BJ216" s="32"/>
      <c r="BK216" s="32"/>
      <c r="BL216" s="32"/>
      <c r="BM216" s="32"/>
      <c r="BN216" s="32"/>
      <c r="BO216" s="32"/>
      <c r="BP216" s="32"/>
      <c r="BQ216" s="32"/>
      <c r="BR216" s="32"/>
      <c r="BS216" s="32"/>
      <c r="BT216" s="32"/>
    </row>
    <row r="217" spans="1:72" ht="33.85" customHeight="1">
      <c r="A217" s="26"/>
      <c r="B217" s="32"/>
      <c r="C217" s="33"/>
      <c r="D217" s="32"/>
      <c r="E217" s="32"/>
      <c r="F217" s="32"/>
      <c r="G217" s="32"/>
      <c r="H217" s="32"/>
      <c r="I217" s="32"/>
      <c r="J217" s="32"/>
      <c r="K217" s="32"/>
      <c r="L217" s="32"/>
      <c r="M217" s="32"/>
      <c r="N217" s="32"/>
      <c r="O217" s="32"/>
      <c r="P217" s="32"/>
      <c r="Q217" s="32"/>
      <c r="R217" s="32"/>
      <c r="S217" s="32"/>
      <c r="T217" s="32"/>
      <c r="U217" s="32"/>
      <c r="V217" s="32"/>
      <c r="W217" s="32"/>
      <c r="X217" s="32"/>
      <c r="Y217" s="32"/>
      <c r="Z217" s="34"/>
      <c r="AA217" s="34"/>
      <c r="AB217" s="34"/>
      <c r="AC217" s="34"/>
      <c r="AD217" s="34"/>
      <c r="AE217" s="34"/>
      <c r="AF217" s="34"/>
      <c r="AG217" s="32"/>
      <c r="AH217" s="32"/>
      <c r="AI217" s="32"/>
      <c r="AJ217" s="32"/>
      <c r="AK217" s="32"/>
      <c r="AL217" s="32"/>
      <c r="AM217" s="32"/>
      <c r="AN217" s="32"/>
      <c r="AO217" s="32"/>
      <c r="AP217" s="32"/>
      <c r="AQ217" s="32"/>
      <c r="AR217" s="32"/>
      <c r="AS217" s="32"/>
      <c r="AT217" s="32"/>
      <c r="AU217" s="32"/>
      <c r="AV217" s="32"/>
      <c r="AW217" s="32"/>
      <c r="AX217" s="32"/>
      <c r="AY217" s="32"/>
      <c r="AZ217" s="32"/>
      <c r="BA217" s="32"/>
      <c r="BB217" s="32"/>
      <c r="BC217" s="32"/>
      <c r="BD217" s="32"/>
      <c r="BE217" s="32"/>
      <c r="BF217" s="32"/>
      <c r="BG217" s="32"/>
      <c r="BH217" s="32"/>
      <c r="BI217" s="32"/>
      <c r="BJ217" s="32"/>
      <c r="BK217" s="32"/>
      <c r="BL217" s="32"/>
      <c r="BM217" s="32"/>
      <c r="BN217" s="32"/>
      <c r="BO217" s="32"/>
      <c r="BP217" s="32"/>
      <c r="BQ217" s="32"/>
      <c r="BR217" s="32"/>
      <c r="BS217" s="32"/>
      <c r="BT217" s="32"/>
    </row>
    <row r="218" spans="1:72" ht="33.85" customHeight="1">
      <c r="A218" s="26"/>
      <c r="B218" s="32"/>
      <c r="C218" s="33"/>
      <c r="D218" s="32"/>
      <c r="E218" s="32"/>
      <c r="F218" s="32"/>
      <c r="G218" s="32"/>
      <c r="H218" s="32"/>
      <c r="I218" s="32"/>
      <c r="J218" s="32"/>
      <c r="K218" s="32"/>
      <c r="L218" s="32"/>
      <c r="M218" s="32"/>
      <c r="N218" s="32"/>
      <c r="O218" s="32"/>
      <c r="P218" s="32"/>
      <c r="Q218" s="32"/>
      <c r="R218" s="32"/>
      <c r="S218" s="32"/>
      <c r="T218" s="32"/>
      <c r="U218" s="32"/>
      <c r="V218" s="32"/>
      <c r="W218" s="32"/>
      <c r="X218" s="32"/>
      <c r="Y218" s="32"/>
      <c r="Z218" s="34"/>
      <c r="AA218" s="34"/>
      <c r="AB218" s="34"/>
      <c r="AC218" s="34"/>
      <c r="AD218" s="34"/>
      <c r="AE218" s="34"/>
      <c r="AF218" s="34"/>
      <c r="AG218" s="32"/>
      <c r="AH218" s="32"/>
      <c r="AI218" s="32"/>
      <c r="AJ218" s="32"/>
      <c r="AK218" s="32"/>
      <c r="AL218" s="32"/>
      <c r="AM218" s="32"/>
      <c r="AN218" s="32"/>
      <c r="AO218" s="32"/>
      <c r="AP218" s="32"/>
      <c r="AQ218" s="32"/>
      <c r="AR218" s="32"/>
      <c r="AS218" s="32"/>
      <c r="AT218" s="32"/>
      <c r="AU218" s="32"/>
      <c r="AV218" s="32"/>
      <c r="AW218" s="32"/>
      <c r="AX218" s="32"/>
      <c r="AY218" s="32"/>
      <c r="AZ218" s="32"/>
      <c r="BA218" s="32"/>
      <c r="BB218" s="32"/>
      <c r="BC218" s="32"/>
      <c r="BD218" s="32"/>
      <c r="BE218" s="32"/>
      <c r="BF218" s="32"/>
      <c r="BG218" s="32"/>
      <c r="BH218" s="32"/>
      <c r="BI218" s="32"/>
      <c r="BJ218" s="32"/>
      <c r="BK218" s="32"/>
      <c r="BL218" s="32"/>
      <c r="BM218" s="32"/>
      <c r="BN218" s="32"/>
      <c r="BO218" s="32"/>
      <c r="BP218" s="32"/>
      <c r="BQ218" s="32"/>
      <c r="BR218" s="32"/>
      <c r="BS218" s="32"/>
      <c r="BT218" s="32"/>
    </row>
    <row r="219" spans="1:72" ht="33.85" customHeight="1">
      <c r="A219" s="26"/>
      <c r="B219" s="32"/>
      <c r="C219" s="33"/>
      <c r="D219" s="32"/>
      <c r="E219" s="32"/>
      <c r="F219" s="32"/>
      <c r="G219" s="32"/>
      <c r="H219" s="32"/>
      <c r="I219" s="32"/>
      <c r="J219" s="32"/>
      <c r="K219" s="32"/>
      <c r="L219" s="32"/>
      <c r="M219" s="32"/>
      <c r="N219" s="32"/>
      <c r="O219" s="32"/>
      <c r="P219" s="32"/>
      <c r="Q219" s="32"/>
      <c r="R219" s="32"/>
      <c r="S219" s="32"/>
      <c r="T219" s="32"/>
      <c r="U219" s="32"/>
      <c r="V219" s="32"/>
      <c r="W219" s="32"/>
      <c r="X219" s="32"/>
      <c r="Y219" s="32"/>
      <c r="Z219" s="34"/>
      <c r="AA219" s="34"/>
      <c r="AB219" s="34"/>
      <c r="AC219" s="34"/>
      <c r="AD219" s="34"/>
      <c r="AE219" s="34"/>
      <c r="AF219" s="34"/>
      <c r="AG219" s="32"/>
      <c r="AH219" s="32"/>
      <c r="AI219" s="32"/>
      <c r="AJ219" s="32"/>
      <c r="AK219" s="32"/>
      <c r="AL219" s="32"/>
      <c r="AM219" s="32"/>
      <c r="AN219" s="32"/>
      <c r="AO219" s="32"/>
      <c r="AP219" s="32"/>
      <c r="AQ219" s="32"/>
      <c r="AR219" s="32"/>
      <c r="AS219" s="32"/>
      <c r="AT219" s="32"/>
      <c r="AU219" s="32"/>
      <c r="AV219" s="32"/>
      <c r="AW219" s="32"/>
      <c r="AX219" s="32"/>
      <c r="AY219" s="32"/>
      <c r="AZ219" s="32"/>
      <c r="BA219" s="32"/>
      <c r="BB219" s="32"/>
      <c r="BC219" s="32"/>
      <c r="BD219" s="32"/>
      <c r="BE219" s="32"/>
      <c r="BF219" s="32"/>
      <c r="BG219" s="32"/>
      <c r="BH219" s="32"/>
      <c r="BI219" s="32"/>
      <c r="BJ219" s="32"/>
      <c r="BK219" s="32"/>
      <c r="BL219" s="32"/>
      <c r="BM219" s="32"/>
      <c r="BN219" s="32"/>
      <c r="BO219" s="32"/>
      <c r="BP219" s="32"/>
      <c r="BQ219" s="32"/>
      <c r="BR219" s="32"/>
      <c r="BS219" s="32"/>
      <c r="BT219" s="32"/>
    </row>
    <row r="220" spans="1:72" ht="33.85" customHeight="1">
      <c r="A220" s="26"/>
      <c r="B220" s="32"/>
      <c r="C220" s="33"/>
      <c r="D220" s="32"/>
      <c r="E220" s="32"/>
      <c r="F220" s="32"/>
      <c r="G220" s="32"/>
      <c r="H220" s="32"/>
      <c r="I220" s="32"/>
      <c r="J220" s="32"/>
      <c r="K220" s="32"/>
      <c r="L220" s="32"/>
      <c r="M220" s="32"/>
      <c r="N220" s="32"/>
      <c r="O220" s="32"/>
      <c r="P220" s="32"/>
      <c r="Q220" s="32"/>
      <c r="R220" s="32"/>
      <c r="S220" s="32"/>
      <c r="T220" s="32"/>
      <c r="U220" s="32"/>
      <c r="V220" s="32"/>
      <c r="W220" s="32"/>
      <c r="X220" s="32"/>
      <c r="Y220" s="32"/>
      <c r="Z220" s="34"/>
      <c r="AA220" s="34"/>
      <c r="AB220" s="34"/>
      <c r="AC220" s="34"/>
      <c r="AD220" s="34"/>
      <c r="AE220" s="34"/>
      <c r="AF220" s="34"/>
      <c r="AG220" s="32"/>
      <c r="AH220" s="32"/>
      <c r="AI220" s="32"/>
      <c r="AJ220" s="32"/>
      <c r="AK220" s="32"/>
      <c r="AL220" s="32"/>
      <c r="AM220" s="32"/>
      <c r="AN220" s="32"/>
      <c r="AO220" s="32"/>
      <c r="AP220" s="32"/>
      <c r="AQ220" s="32"/>
      <c r="AR220" s="32"/>
      <c r="AS220" s="32"/>
      <c r="AT220" s="32"/>
      <c r="AU220" s="32"/>
      <c r="AV220" s="32"/>
      <c r="AW220" s="32"/>
      <c r="AX220" s="32"/>
      <c r="AY220" s="32"/>
      <c r="AZ220" s="32"/>
      <c r="BA220" s="32"/>
      <c r="BB220" s="32"/>
      <c r="BC220" s="32"/>
      <c r="BD220" s="32"/>
      <c r="BE220" s="32"/>
      <c r="BF220" s="32"/>
      <c r="BG220" s="32"/>
      <c r="BH220" s="32"/>
      <c r="BI220" s="32"/>
      <c r="BJ220" s="32"/>
      <c r="BK220" s="32"/>
      <c r="BL220" s="32"/>
      <c r="BM220" s="32"/>
      <c r="BN220" s="32"/>
      <c r="BO220" s="32"/>
      <c r="BP220" s="32"/>
      <c r="BQ220" s="32"/>
      <c r="BR220" s="32"/>
      <c r="BS220" s="32"/>
      <c r="BT220" s="32"/>
    </row>
    <row r="221" spans="1:72" ht="33.85" customHeight="1">
      <c r="A221" s="26"/>
      <c r="B221" s="32"/>
      <c r="C221" s="33"/>
      <c r="D221" s="32"/>
      <c r="E221" s="32"/>
      <c r="F221" s="32"/>
      <c r="G221" s="32"/>
      <c r="H221" s="32"/>
      <c r="I221" s="32"/>
      <c r="J221" s="32"/>
      <c r="K221" s="32"/>
      <c r="L221" s="32"/>
      <c r="M221" s="32"/>
      <c r="N221" s="32"/>
      <c r="O221" s="32"/>
      <c r="P221" s="32"/>
      <c r="Q221" s="32"/>
      <c r="R221" s="32"/>
      <c r="S221" s="32"/>
      <c r="T221" s="32"/>
      <c r="U221" s="32"/>
      <c r="V221" s="32"/>
      <c r="W221" s="32"/>
      <c r="X221" s="32"/>
      <c r="Y221" s="32"/>
      <c r="Z221" s="34"/>
      <c r="AA221" s="34"/>
      <c r="AB221" s="34"/>
      <c r="AC221" s="34"/>
      <c r="AD221" s="34"/>
      <c r="AE221" s="34"/>
      <c r="AF221" s="34"/>
      <c r="AG221" s="32"/>
      <c r="AH221" s="32"/>
      <c r="AI221" s="32"/>
      <c r="AJ221" s="32"/>
      <c r="AK221" s="32"/>
      <c r="AL221" s="32"/>
      <c r="AM221" s="32"/>
      <c r="AN221" s="32"/>
      <c r="AO221" s="32"/>
      <c r="AP221" s="32"/>
      <c r="AQ221" s="32"/>
      <c r="AR221" s="32"/>
      <c r="AS221" s="32"/>
      <c r="AT221" s="32"/>
      <c r="AU221" s="32"/>
      <c r="AV221" s="32"/>
      <c r="AW221" s="32"/>
      <c r="AX221" s="32"/>
      <c r="AY221" s="32"/>
      <c r="AZ221" s="32"/>
      <c r="BA221" s="32"/>
      <c r="BB221" s="32"/>
      <c r="BC221" s="32"/>
      <c r="BD221" s="32"/>
      <c r="BE221" s="32"/>
      <c r="BF221" s="32"/>
      <c r="BG221" s="32"/>
      <c r="BH221" s="32"/>
      <c r="BI221" s="32"/>
      <c r="BJ221" s="32"/>
      <c r="BK221" s="32"/>
      <c r="BL221" s="32"/>
      <c r="BM221" s="32"/>
      <c r="BN221" s="32"/>
      <c r="BO221" s="32"/>
      <c r="BP221" s="32"/>
      <c r="BQ221" s="32"/>
      <c r="BR221" s="32"/>
      <c r="BS221" s="32"/>
      <c r="BT221" s="32"/>
    </row>
    <row r="222" spans="1:72" ht="33.85" customHeight="1">
      <c r="A222" s="26"/>
      <c r="B222" s="32"/>
      <c r="C222" s="33"/>
      <c r="D222" s="32"/>
      <c r="E222" s="32"/>
      <c r="F222" s="32"/>
      <c r="G222" s="32"/>
      <c r="H222" s="32"/>
      <c r="I222" s="32"/>
      <c r="J222" s="32"/>
      <c r="K222" s="32"/>
      <c r="L222" s="32"/>
      <c r="M222" s="32"/>
      <c r="N222" s="32"/>
      <c r="O222" s="32"/>
      <c r="P222" s="32"/>
      <c r="Q222" s="32"/>
      <c r="R222" s="32"/>
      <c r="S222" s="32"/>
      <c r="T222" s="32"/>
      <c r="U222" s="32"/>
      <c r="V222" s="32"/>
      <c r="W222" s="32"/>
      <c r="X222" s="32"/>
      <c r="Y222" s="32"/>
      <c r="Z222" s="34"/>
      <c r="AA222" s="34"/>
      <c r="AB222" s="34"/>
      <c r="AC222" s="34"/>
      <c r="AD222" s="34"/>
      <c r="AE222" s="34"/>
      <c r="AF222" s="34"/>
      <c r="AG222" s="32"/>
      <c r="AH222" s="32"/>
      <c r="AI222" s="32"/>
      <c r="AJ222" s="32"/>
      <c r="AK222" s="32"/>
      <c r="AL222" s="32"/>
      <c r="AM222" s="32"/>
      <c r="AN222" s="32"/>
      <c r="AO222" s="32"/>
      <c r="AP222" s="32"/>
      <c r="AQ222" s="32"/>
      <c r="AR222" s="32"/>
      <c r="AS222" s="32"/>
      <c r="AT222" s="32"/>
      <c r="AU222" s="32"/>
      <c r="AV222" s="32"/>
      <c r="AW222" s="32"/>
      <c r="AX222" s="32"/>
      <c r="AY222" s="32"/>
      <c r="AZ222" s="32"/>
      <c r="BA222" s="32"/>
      <c r="BB222" s="32"/>
      <c r="BC222" s="32"/>
      <c r="BD222" s="32"/>
      <c r="BE222" s="32"/>
      <c r="BF222" s="32"/>
      <c r="BG222" s="32"/>
      <c r="BH222" s="32"/>
      <c r="BI222" s="32"/>
      <c r="BJ222" s="32"/>
      <c r="BK222" s="32"/>
      <c r="BL222" s="32"/>
      <c r="BM222" s="32"/>
      <c r="BN222" s="32"/>
      <c r="BO222" s="32"/>
      <c r="BP222" s="32"/>
      <c r="BQ222" s="32"/>
      <c r="BR222" s="32"/>
      <c r="BS222" s="32"/>
      <c r="BT222" s="32"/>
    </row>
    <row r="223" spans="1:72" ht="33.85" customHeight="1">
      <c r="A223" s="26"/>
      <c r="B223" s="32"/>
      <c r="C223" s="33"/>
      <c r="D223" s="32"/>
      <c r="E223" s="32"/>
      <c r="F223" s="32"/>
      <c r="G223" s="32"/>
      <c r="H223" s="32"/>
      <c r="I223" s="32"/>
      <c r="J223" s="32"/>
      <c r="K223" s="32"/>
      <c r="L223" s="32"/>
      <c r="M223" s="32"/>
      <c r="N223" s="32"/>
      <c r="O223" s="32"/>
      <c r="P223" s="32"/>
      <c r="Q223" s="32"/>
      <c r="R223" s="32"/>
      <c r="S223" s="32"/>
      <c r="T223" s="32"/>
      <c r="U223" s="32"/>
      <c r="V223" s="32"/>
      <c r="W223" s="32"/>
      <c r="X223" s="32"/>
      <c r="Y223" s="32"/>
      <c r="Z223" s="34"/>
      <c r="AA223" s="34"/>
      <c r="AB223" s="34"/>
      <c r="AC223" s="34"/>
      <c r="AD223" s="34"/>
      <c r="AE223" s="34"/>
      <c r="AF223" s="34"/>
      <c r="AG223" s="32"/>
      <c r="AH223" s="32"/>
      <c r="AI223" s="32"/>
      <c r="AJ223" s="32"/>
      <c r="AK223" s="32"/>
      <c r="AL223" s="32"/>
      <c r="AM223" s="32"/>
      <c r="AN223" s="32"/>
      <c r="AO223" s="32"/>
      <c r="AP223" s="32"/>
      <c r="AQ223" s="32"/>
      <c r="AR223" s="32"/>
      <c r="AS223" s="32"/>
      <c r="AT223" s="32"/>
      <c r="AU223" s="32"/>
      <c r="AV223" s="32"/>
      <c r="AW223" s="32"/>
      <c r="AX223" s="32"/>
      <c r="AY223" s="32"/>
      <c r="AZ223" s="32"/>
      <c r="BA223" s="32"/>
      <c r="BB223" s="32"/>
      <c r="BC223" s="32"/>
      <c r="BD223" s="32"/>
      <c r="BE223" s="32"/>
      <c r="BF223" s="32"/>
      <c r="BG223" s="32"/>
      <c r="BH223" s="32"/>
      <c r="BI223" s="32"/>
      <c r="BJ223" s="32"/>
      <c r="BK223" s="32"/>
      <c r="BL223" s="32"/>
      <c r="BM223" s="32"/>
      <c r="BN223" s="32"/>
      <c r="BO223" s="32"/>
      <c r="BP223" s="32"/>
      <c r="BQ223" s="32"/>
      <c r="BR223" s="32"/>
      <c r="BS223" s="32"/>
      <c r="BT223" s="32"/>
    </row>
    <row r="224" spans="1:72" ht="33.85" customHeight="1">
      <c r="A224" s="26"/>
      <c r="B224" s="32"/>
      <c r="C224" s="33"/>
      <c r="D224" s="32"/>
      <c r="E224" s="32"/>
      <c r="F224" s="32"/>
      <c r="G224" s="32"/>
      <c r="H224" s="32"/>
      <c r="I224" s="32"/>
      <c r="J224" s="32"/>
      <c r="K224" s="32"/>
      <c r="L224" s="32"/>
      <c r="M224" s="32"/>
      <c r="N224" s="32"/>
      <c r="O224" s="32"/>
      <c r="P224" s="32"/>
      <c r="Q224" s="32"/>
      <c r="R224" s="32"/>
      <c r="S224" s="32"/>
      <c r="T224" s="32"/>
      <c r="U224" s="32"/>
      <c r="V224" s="32"/>
      <c r="W224" s="32"/>
      <c r="X224" s="32"/>
      <c r="Y224" s="32"/>
      <c r="Z224" s="34"/>
      <c r="AA224" s="34"/>
      <c r="AB224" s="34"/>
      <c r="AC224" s="34"/>
      <c r="AD224" s="34"/>
      <c r="AE224" s="34"/>
      <c r="AF224" s="34"/>
      <c r="AG224" s="32"/>
      <c r="AH224" s="32"/>
      <c r="AI224" s="32"/>
      <c r="AJ224" s="32"/>
      <c r="AK224" s="32"/>
      <c r="AL224" s="32"/>
      <c r="AM224" s="32"/>
      <c r="AN224" s="32"/>
      <c r="AO224" s="32"/>
      <c r="AP224" s="32"/>
      <c r="AQ224" s="32"/>
      <c r="AR224" s="32"/>
      <c r="AS224" s="32"/>
      <c r="AT224" s="32"/>
      <c r="AU224" s="32"/>
      <c r="AV224" s="32"/>
      <c r="AW224" s="32"/>
      <c r="AX224" s="32"/>
      <c r="AY224" s="32"/>
      <c r="AZ224" s="32"/>
      <c r="BA224" s="32"/>
      <c r="BB224" s="32"/>
      <c r="BC224" s="32"/>
      <c r="BD224" s="32"/>
      <c r="BE224" s="32"/>
      <c r="BF224" s="32"/>
      <c r="BG224" s="32"/>
      <c r="BH224" s="32"/>
      <c r="BI224" s="32"/>
      <c r="BJ224" s="32"/>
      <c r="BK224" s="32"/>
      <c r="BL224" s="32"/>
      <c r="BM224" s="32"/>
      <c r="BN224" s="32"/>
      <c r="BO224" s="32"/>
      <c r="BP224" s="32"/>
      <c r="BQ224" s="32"/>
      <c r="BR224" s="32"/>
      <c r="BS224" s="32"/>
      <c r="BT224" s="32"/>
    </row>
    <row r="225" spans="1:72" ht="33.85" customHeight="1">
      <c r="A225" s="26"/>
      <c r="B225" s="32"/>
      <c r="C225" s="33"/>
      <c r="D225" s="32"/>
      <c r="E225" s="32"/>
      <c r="F225" s="32"/>
      <c r="G225" s="32"/>
      <c r="H225" s="32"/>
      <c r="I225" s="32"/>
      <c r="J225" s="32"/>
      <c r="K225" s="32"/>
      <c r="L225" s="32"/>
      <c r="M225" s="32"/>
      <c r="N225" s="32"/>
      <c r="O225" s="32"/>
      <c r="P225" s="32"/>
      <c r="Q225" s="32"/>
      <c r="R225" s="32"/>
      <c r="S225" s="32"/>
      <c r="T225" s="32"/>
      <c r="U225" s="32"/>
      <c r="V225" s="32"/>
      <c r="W225" s="32"/>
      <c r="X225" s="32"/>
      <c r="Y225" s="32"/>
      <c r="Z225" s="34"/>
      <c r="AA225" s="34"/>
      <c r="AB225" s="34"/>
      <c r="AC225" s="34"/>
      <c r="AD225" s="34"/>
      <c r="AE225" s="34"/>
      <c r="AF225" s="34"/>
      <c r="AG225" s="32"/>
      <c r="AH225" s="32"/>
      <c r="AI225" s="32"/>
      <c r="AJ225" s="32"/>
      <c r="AK225" s="32"/>
      <c r="AL225" s="32"/>
      <c r="AM225" s="32"/>
      <c r="AN225" s="32"/>
      <c r="AO225" s="32"/>
      <c r="AP225" s="32"/>
      <c r="AQ225" s="32"/>
      <c r="AR225" s="32"/>
      <c r="AS225" s="32"/>
      <c r="AT225" s="32"/>
      <c r="AU225" s="32"/>
      <c r="AV225" s="32"/>
      <c r="AW225" s="32"/>
      <c r="AX225" s="32"/>
      <c r="AY225" s="32"/>
      <c r="AZ225" s="32"/>
      <c r="BA225" s="32"/>
      <c r="BB225" s="32"/>
      <c r="BC225" s="32"/>
      <c r="BD225" s="32"/>
      <c r="BE225" s="32"/>
      <c r="BF225" s="32"/>
      <c r="BG225" s="32"/>
      <c r="BH225" s="32"/>
      <c r="BI225" s="32"/>
      <c r="BJ225" s="32"/>
      <c r="BK225" s="32"/>
      <c r="BL225" s="32"/>
      <c r="BM225" s="32"/>
      <c r="BN225" s="32"/>
      <c r="BO225" s="32"/>
      <c r="BP225" s="32"/>
      <c r="BQ225" s="32"/>
      <c r="BR225" s="32"/>
      <c r="BS225" s="32"/>
      <c r="BT225" s="32"/>
    </row>
    <row r="226" spans="1:72" ht="33.85" customHeight="1">
      <c r="A226" s="26"/>
      <c r="B226" s="32"/>
      <c r="C226" s="33"/>
      <c r="D226" s="32"/>
      <c r="E226" s="32"/>
      <c r="F226" s="32"/>
      <c r="G226" s="32"/>
      <c r="H226" s="32"/>
      <c r="I226" s="32"/>
      <c r="J226" s="32"/>
      <c r="K226" s="32"/>
      <c r="L226" s="32"/>
      <c r="M226" s="32"/>
      <c r="N226" s="32"/>
      <c r="O226" s="32"/>
      <c r="P226" s="32"/>
      <c r="Q226" s="32"/>
      <c r="R226" s="32"/>
      <c r="S226" s="32"/>
      <c r="T226" s="32"/>
      <c r="U226" s="32"/>
      <c r="V226" s="32"/>
      <c r="W226" s="32"/>
      <c r="X226" s="32"/>
      <c r="Y226" s="32"/>
      <c r="Z226" s="34"/>
      <c r="AA226" s="34"/>
      <c r="AB226" s="34"/>
      <c r="AC226" s="34"/>
      <c r="AD226" s="34"/>
      <c r="AE226" s="34"/>
      <c r="AF226" s="34"/>
      <c r="AG226" s="32"/>
      <c r="AH226" s="32"/>
      <c r="AI226" s="32"/>
      <c r="AJ226" s="32"/>
      <c r="AK226" s="32"/>
      <c r="AL226" s="32"/>
      <c r="AM226" s="32"/>
      <c r="AN226" s="32"/>
      <c r="AO226" s="32"/>
      <c r="AP226" s="32"/>
      <c r="AQ226" s="32"/>
      <c r="AR226" s="32"/>
      <c r="AS226" s="32"/>
      <c r="AT226" s="32"/>
      <c r="AU226" s="32"/>
      <c r="AV226" s="32"/>
      <c r="AW226" s="32"/>
      <c r="AX226" s="32"/>
      <c r="AY226" s="32"/>
      <c r="AZ226" s="32"/>
      <c r="BA226" s="32"/>
      <c r="BB226" s="32"/>
      <c r="BC226" s="32"/>
      <c r="BD226" s="32"/>
      <c r="BE226" s="32"/>
      <c r="BF226" s="32"/>
      <c r="BG226" s="32"/>
      <c r="BH226" s="32"/>
      <c r="BI226" s="32"/>
      <c r="BJ226" s="32"/>
      <c r="BK226" s="32"/>
      <c r="BL226" s="32"/>
      <c r="BM226" s="32"/>
      <c r="BN226" s="32"/>
      <c r="BO226" s="32"/>
      <c r="BP226" s="32"/>
      <c r="BQ226" s="32"/>
      <c r="BR226" s="32"/>
      <c r="BS226" s="32"/>
      <c r="BT226" s="32"/>
    </row>
    <row r="227" spans="1:72" ht="33.85" customHeight="1">
      <c r="A227" s="26"/>
      <c r="B227" s="32"/>
      <c r="C227" s="33"/>
      <c r="D227" s="32"/>
      <c r="E227" s="32"/>
      <c r="F227" s="32"/>
      <c r="G227" s="32"/>
      <c r="H227" s="32"/>
      <c r="I227" s="32"/>
      <c r="J227" s="32"/>
      <c r="K227" s="32"/>
      <c r="L227" s="32"/>
      <c r="M227" s="32"/>
      <c r="N227" s="32"/>
      <c r="O227" s="32"/>
      <c r="P227" s="32"/>
      <c r="Q227" s="32"/>
      <c r="R227" s="32"/>
      <c r="S227" s="32"/>
      <c r="T227" s="32"/>
      <c r="U227" s="32"/>
      <c r="V227" s="32"/>
      <c r="W227" s="32"/>
      <c r="X227" s="32"/>
      <c r="Y227" s="32"/>
      <c r="Z227" s="34"/>
      <c r="AA227" s="34"/>
      <c r="AB227" s="34"/>
      <c r="AC227" s="34"/>
      <c r="AD227" s="34"/>
      <c r="AE227" s="34"/>
      <c r="AF227" s="34"/>
      <c r="AG227" s="32"/>
      <c r="AH227" s="32"/>
      <c r="AI227" s="32"/>
      <c r="AJ227" s="32"/>
      <c r="AK227" s="32"/>
      <c r="AL227" s="32"/>
      <c r="AM227" s="32"/>
      <c r="AN227" s="32"/>
      <c r="AO227" s="32"/>
      <c r="AP227" s="32"/>
      <c r="AQ227" s="32"/>
      <c r="AR227" s="32"/>
      <c r="AS227" s="32"/>
      <c r="AT227" s="32"/>
      <c r="AU227" s="32"/>
      <c r="AV227" s="32"/>
      <c r="AW227" s="32"/>
      <c r="AX227" s="32"/>
      <c r="AY227" s="32"/>
      <c r="AZ227" s="32"/>
      <c r="BA227" s="32"/>
      <c r="BB227" s="32"/>
      <c r="BC227" s="32"/>
      <c r="BD227" s="32"/>
      <c r="BE227" s="32"/>
      <c r="BF227" s="32"/>
      <c r="BG227" s="32"/>
      <c r="BH227" s="32"/>
      <c r="BI227" s="32"/>
      <c r="BJ227" s="32"/>
      <c r="BK227" s="32"/>
      <c r="BL227" s="32"/>
      <c r="BM227" s="32"/>
      <c r="BN227" s="32"/>
      <c r="BO227" s="32"/>
      <c r="BP227" s="32"/>
      <c r="BQ227" s="32"/>
      <c r="BR227" s="32"/>
      <c r="BS227" s="32"/>
      <c r="BT227" s="32"/>
    </row>
    <row r="228" spans="1:72" ht="33.85" customHeight="1">
      <c r="A228" s="26"/>
      <c r="B228" s="32"/>
      <c r="C228" s="33"/>
      <c r="D228" s="32"/>
      <c r="E228" s="32"/>
      <c r="F228" s="32"/>
      <c r="G228" s="32"/>
      <c r="H228" s="32"/>
      <c r="I228" s="32"/>
      <c r="J228" s="32"/>
      <c r="K228" s="32"/>
      <c r="L228" s="32"/>
      <c r="M228" s="32"/>
      <c r="N228" s="32"/>
      <c r="O228" s="32"/>
      <c r="P228" s="32"/>
      <c r="Q228" s="32"/>
      <c r="R228" s="32"/>
      <c r="S228" s="32"/>
      <c r="T228" s="32"/>
      <c r="U228" s="32"/>
      <c r="V228" s="32"/>
      <c r="W228" s="32"/>
      <c r="X228" s="32"/>
      <c r="Y228" s="32"/>
      <c r="Z228" s="34"/>
      <c r="AA228" s="34"/>
      <c r="AB228" s="34"/>
      <c r="AC228" s="34"/>
      <c r="AD228" s="34"/>
      <c r="AE228" s="34"/>
      <c r="AF228" s="34"/>
      <c r="AG228" s="32"/>
      <c r="AH228" s="32"/>
      <c r="AI228" s="32"/>
      <c r="AJ228" s="32"/>
      <c r="AK228" s="32"/>
      <c r="AL228" s="32"/>
      <c r="AM228" s="32"/>
      <c r="AN228" s="32"/>
      <c r="AO228" s="32"/>
      <c r="AP228" s="32"/>
      <c r="AQ228" s="32"/>
      <c r="AR228" s="32"/>
      <c r="AS228" s="32"/>
      <c r="AT228" s="32"/>
      <c r="AU228" s="32"/>
      <c r="AV228" s="32"/>
      <c r="AW228" s="32"/>
      <c r="AX228" s="32"/>
      <c r="AY228" s="32"/>
      <c r="AZ228" s="32"/>
      <c r="BA228" s="32"/>
      <c r="BB228" s="32"/>
      <c r="BC228" s="32"/>
      <c r="BD228" s="32"/>
      <c r="BE228" s="32"/>
      <c r="BF228" s="32"/>
      <c r="BG228" s="32"/>
      <c r="BH228" s="32"/>
      <c r="BI228" s="32"/>
      <c r="BJ228" s="32"/>
      <c r="BK228" s="32"/>
      <c r="BL228" s="32"/>
      <c r="BM228" s="32"/>
      <c r="BN228" s="32"/>
      <c r="BO228" s="32"/>
      <c r="BP228" s="32"/>
      <c r="BQ228" s="32"/>
      <c r="BR228" s="32"/>
      <c r="BS228" s="32"/>
      <c r="BT228" s="32"/>
    </row>
    <row r="229" spans="1:72" ht="33.85" customHeight="1">
      <c r="A229" s="26"/>
      <c r="B229" s="32"/>
      <c r="C229" s="33"/>
      <c r="D229" s="32"/>
      <c r="E229" s="32"/>
      <c r="F229" s="32"/>
      <c r="G229" s="32"/>
      <c r="H229" s="32"/>
      <c r="I229" s="32"/>
      <c r="J229" s="32"/>
      <c r="K229" s="32"/>
      <c r="L229" s="32"/>
      <c r="M229" s="32"/>
      <c r="N229" s="32"/>
      <c r="O229" s="32"/>
      <c r="P229" s="32"/>
      <c r="Q229" s="32"/>
      <c r="R229" s="32"/>
      <c r="S229" s="32"/>
      <c r="T229" s="32"/>
      <c r="U229" s="32"/>
      <c r="V229" s="32"/>
      <c r="W229" s="32"/>
      <c r="X229" s="32"/>
      <c r="Y229" s="32"/>
      <c r="Z229" s="34"/>
      <c r="AA229" s="34"/>
      <c r="AB229" s="34"/>
      <c r="AC229" s="34"/>
      <c r="AD229" s="34"/>
      <c r="AE229" s="34"/>
      <c r="AF229" s="34"/>
      <c r="AG229" s="32"/>
      <c r="AH229" s="32"/>
      <c r="AI229" s="32"/>
      <c r="AJ229" s="32"/>
      <c r="AK229" s="32"/>
      <c r="AL229" s="32"/>
      <c r="AM229" s="32"/>
      <c r="AN229" s="32"/>
      <c r="AO229" s="32"/>
      <c r="AP229" s="32"/>
      <c r="AQ229" s="32"/>
      <c r="AR229" s="32"/>
      <c r="AS229" s="32"/>
      <c r="AT229" s="32"/>
      <c r="AU229" s="32"/>
      <c r="AV229" s="32"/>
      <c r="AW229" s="32"/>
      <c r="AX229" s="32"/>
      <c r="AY229" s="32"/>
      <c r="AZ229" s="32"/>
      <c r="BA229" s="32"/>
      <c r="BB229" s="32"/>
      <c r="BC229" s="32"/>
      <c r="BD229" s="32"/>
      <c r="BE229" s="32"/>
      <c r="BF229" s="32"/>
      <c r="BG229" s="32"/>
      <c r="BH229" s="32"/>
      <c r="BI229" s="32"/>
      <c r="BJ229" s="32"/>
      <c r="BK229" s="32"/>
      <c r="BL229" s="32"/>
      <c r="BM229" s="32"/>
      <c r="BN229" s="32"/>
      <c r="BO229" s="32"/>
      <c r="BP229" s="32"/>
      <c r="BQ229" s="32"/>
      <c r="BR229" s="32"/>
      <c r="BS229" s="32"/>
      <c r="BT229" s="32"/>
    </row>
    <row r="230" spans="1:72" ht="33.85" customHeight="1">
      <c r="A230" s="26"/>
      <c r="B230" s="32"/>
      <c r="C230" s="33"/>
      <c r="D230" s="32"/>
      <c r="E230" s="32"/>
      <c r="F230" s="32"/>
      <c r="G230" s="32"/>
      <c r="H230" s="32"/>
      <c r="I230" s="32"/>
      <c r="J230" s="32"/>
      <c r="K230" s="32"/>
      <c r="L230" s="32"/>
      <c r="M230" s="32"/>
      <c r="N230" s="32"/>
      <c r="O230" s="32"/>
      <c r="P230" s="32"/>
      <c r="Q230" s="32"/>
      <c r="R230" s="32"/>
      <c r="S230" s="32"/>
      <c r="T230" s="32"/>
      <c r="U230" s="32"/>
      <c r="V230" s="32"/>
      <c r="W230" s="32"/>
      <c r="X230" s="32"/>
      <c r="Y230" s="32"/>
      <c r="Z230" s="34"/>
      <c r="AA230" s="34"/>
      <c r="AB230" s="34"/>
      <c r="AC230" s="34"/>
      <c r="AD230" s="34"/>
      <c r="AE230" s="34"/>
      <c r="AF230" s="34"/>
      <c r="AG230" s="32"/>
      <c r="AH230" s="32"/>
      <c r="AI230" s="32"/>
      <c r="AJ230" s="32"/>
      <c r="AK230" s="32"/>
      <c r="AL230" s="32"/>
      <c r="AM230" s="32"/>
      <c r="AN230" s="32"/>
      <c r="AO230" s="32"/>
      <c r="AP230" s="32"/>
      <c r="AQ230" s="32"/>
      <c r="AR230" s="32"/>
      <c r="AS230" s="32"/>
      <c r="AT230" s="32"/>
      <c r="AU230" s="32"/>
      <c r="AV230" s="32"/>
      <c r="AW230" s="32"/>
      <c r="AX230" s="32"/>
      <c r="AY230" s="32"/>
      <c r="AZ230" s="32"/>
      <c r="BA230" s="32"/>
      <c r="BB230" s="32"/>
      <c r="BC230" s="32"/>
      <c r="BD230" s="32"/>
      <c r="BE230" s="32"/>
      <c r="BF230" s="32"/>
      <c r="BG230" s="32"/>
      <c r="BH230" s="32"/>
      <c r="BI230" s="32"/>
      <c r="BJ230" s="32"/>
      <c r="BK230" s="32"/>
      <c r="BL230" s="32"/>
      <c r="BM230" s="32"/>
      <c r="BN230" s="32"/>
      <c r="BO230" s="32"/>
      <c r="BP230" s="32"/>
      <c r="BQ230" s="32"/>
      <c r="BR230" s="32"/>
      <c r="BS230" s="32"/>
      <c r="BT230" s="32"/>
    </row>
    <row r="231" spans="1:72" ht="33.85" customHeight="1">
      <c r="A231" s="26"/>
      <c r="B231" s="32"/>
      <c r="C231" s="33"/>
      <c r="D231" s="32"/>
      <c r="E231" s="32"/>
      <c r="F231" s="32"/>
      <c r="G231" s="32"/>
      <c r="H231" s="32"/>
      <c r="I231" s="32"/>
      <c r="J231" s="32"/>
      <c r="K231" s="32"/>
      <c r="L231" s="32"/>
      <c r="M231" s="32"/>
      <c r="N231" s="32"/>
      <c r="O231" s="32"/>
      <c r="P231" s="32"/>
      <c r="Q231" s="32"/>
      <c r="R231" s="32"/>
      <c r="S231" s="32"/>
      <c r="T231" s="32"/>
      <c r="U231" s="32"/>
      <c r="V231" s="32"/>
      <c r="W231" s="32"/>
      <c r="X231" s="32"/>
      <c r="Y231" s="32"/>
      <c r="Z231" s="34"/>
      <c r="AA231" s="34"/>
      <c r="AB231" s="34"/>
      <c r="AC231" s="34"/>
      <c r="AD231" s="34"/>
      <c r="AE231" s="34"/>
      <c r="AF231" s="34"/>
      <c r="AG231" s="32"/>
      <c r="AH231" s="32"/>
      <c r="AI231" s="32"/>
      <c r="AJ231" s="32"/>
      <c r="AK231" s="32"/>
      <c r="AL231" s="32"/>
      <c r="AM231" s="32"/>
      <c r="AN231" s="32"/>
      <c r="AO231" s="32"/>
      <c r="AP231" s="32"/>
      <c r="AQ231" s="32"/>
      <c r="AR231" s="32"/>
      <c r="AS231" s="32"/>
      <c r="AT231" s="32"/>
      <c r="AU231" s="32"/>
      <c r="AV231" s="32"/>
      <c r="AW231" s="32"/>
      <c r="AX231" s="32"/>
      <c r="AY231" s="32"/>
      <c r="AZ231" s="32"/>
      <c r="BA231" s="32"/>
      <c r="BB231" s="32"/>
      <c r="BC231" s="32"/>
      <c r="BD231" s="32"/>
      <c r="BE231" s="32"/>
      <c r="BF231" s="32"/>
      <c r="BG231" s="32"/>
      <c r="BH231" s="32"/>
      <c r="BI231" s="32"/>
      <c r="BJ231" s="32"/>
      <c r="BK231" s="32"/>
      <c r="BL231" s="32"/>
      <c r="BM231" s="32"/>
      <c r="BN231" s="32"/>
      <c r="BO231" s="32"/>
      <c r="BP231" s="32"/>
      <c r="BQ231" s="32"/>
      <c r="BR231" s="32"/>
      <c r="BS231" s="32"/>
      <c r="BT231" s="32"/>
    </row>
    <row r="232" spans="1:72" ht="33.85" customHeight="1">
      <c r="A232" s="26"/>
      <c r="B232" s="27"/>
      <c r="C232" s="28"/>
      <c r="D232" s="27"/>
      <c r="E232" s="27"/>
      <c r="F232" s="27"/>
      <c r="G232" s="27"/>
      <c r="H232" s="27"/>
      <c r="I232" s="27"/>
      <c r="J232" s="27"/>
      <c r="K232" s="27"/>
      <c r="L232" s="27"/>
      <c r="M232" s="27"/>
      <c r="N232" s="27"/>
      <c r="O232" s="27"/>
      <c r="P232" s="27"/>
      <c r="Q232" s="27"/>
      <c r="R232" s="27"/>
      <c r="S232" s="27"/>
      <c r="T232" s="27"/>
      <c r="U232" s="27"/>
      <c r="V232" s="27"/>
      <c r="W232" s="27"/>
      <c r="X232" s="27"/>
      <c r="Y232" s="27"/>
      <c r="Z232" s="29"/>
      <c r="AA232" s="29"/>
      <c r="AB232" s="29"/>
      <c r="AC232" s="29"/>
      <c r="AD232" s="29"/>
      <c r="AE232" s="29"/>
      <c r="AF232" s="29"/>
      <c r="AG232" s="27"/>
      <c r="AH232" s="27"/>
      <c r="AI232" s="27"/>
      <c r="AJ232" s="27"/>
      <c r="AK232" s="27"/>
      <c r="AL232" s="27"/>
      <c r="AM232" s="27"/>
      <c r="AN232" s="27"/>
      <c r="AO232" s="27"/>
      <c r="AP232" s="27"/>
      <c r="AQ232" s="27"/>
      <c r="AR232" s="27"/>
      <c r="AS232" s="27"/>
      <c r="AT232" s="27"/>
      <c r="AU232" s="27"/>
      <c r="AV232" s="27"/>
      <c r="AW232" s="27"/>
      <c r="AX232" s="27"/>
      <c r="AY232" s="27"/>
      <c r="AZ232" s="27"/>
      <c r="BA232" s="27"/>
      <c r="BB232" s="27"/>
      <c r="BC232" s="27"/>
      <c r="BD232" s="27"/>
      <c r="BE232" s="27"/>
      <c r="BF232" s="27"/>
      <c r="BG232" s="27"/>
      <c r="BH232" s="27"/>
      <c r="BI232" s="27"/>
      <c r="BJ232" s="27"/>
      <c r="BK232" s="27"/>
      <c r="BL232" s="27"/>
      <c r="BM232" s="27"/>
      <c r="BN232" s="27"/>
      <c r="BO232" s="27"/>
      <c r="BP232" s="27"/>
      <c r="BQ232" s="27"/>
      <c r="BR232" s="27"/>
      <c r="BS232" s="27"/>
      <c r="BT232" s="27"/>
    </row>
    <row r="233" spans="1:72" ht="33.85" customHeight="1">
      <c r="A233" s="26"/>
      <c r="B233" s="27"/>
      <c r="C233" s="28"/>
      <c r="D233" s="27"/>
      <c r="E233" s="27"/>
      <c r="F233" s="27"/>
      <c r="G233" s="27"/>
      <c r="H233" s="27"/>
      <c r="I233" s="27"/>
      <c r="J233" s="27"/>
      <c r="K233" s="27"/>
      <c r="L233" s="27"/>
      <c r="M233" s="27"/>
      <c r="N233" s="27"/>
      <c r="O233" s="27"/>
      <c r="P233" s="27"/>
      <c r="Q233" s="27"/>
      <c r="R233" s="27"/>
      <c r="S233" s="27"/>
      <c r="T233" s="27"/>
      <c r="U233" s="27"/>
      <c r="V233" s="27"/>
      <c r="W233" s="27"/>
      <c r="X233" s="27"/>
      <c r="Y233" s="27"/>
      <c r="Z233" s="29"/>
      <c r="AA233" s="29"/>
      <c r="AB233" s="29"/>
      <c r="AC233" s="29"/>
      <c r="AD233" s="29"/>
      <c r="AE233" s="29"/>
      <c r="AF233" s="29"/>
      <c r="AG233" s="27"/>
      <c r="AH233" s="27"/>
      <c r="AI233" s="27"/>
      <c r="AJ233" s="27"/>
      <c r="AK233" s="27"/>
      <c r="AL233" s="27"/>
      <c r="AM233" s="27"/>
      <c r="AN233" s="27"/>
      <c r="AO233" s="27"/>
      <c r="AP233" s="27"/>
      <c r="AQ233" s="27"/>
      <c r="AR233" s="27"/>
      <c r="AS233" s="27"/>
      <c r="AT233" s="27"/>
      <c r="AU233" s="27"/>
      <c r="AV233" s="27"/>
      <c r="AW233" s="27"/>
      <c r="AX233" s="27"/>
      <c r="AY233" s="27"/>
      <c r="AZ233" s="27"/>
      <c r="BA233" s="27"/>
      <c r="BB233" s="27"/>
      <c r="BC233" s="27"/>
      <c r="BD233" s="27"/>
      <c r="BE233" s="27"/>
      <c r="BF233" s="27"/>
      <c r="BG233" s="27"/>
      <c r="BH233" s="27"/>
      <c r="BI233" s="27"/>
      <c r="BJ233" s="27"/>
      <c r="BK233" s="27"/>
      <c r="BL233" s="27"/>
      <c r="BM233" s="27"/>
      <c r="BN233" s="27"/>
      <c r="BO233" s="27"/>
      <c r="BP233" s="27"/>
      <c r="BQ233" s="27"/>
      <c r="BR233" s="27"/>
      <c r="BS233" s="27"/>
      <c r="BT233" s="27"/>
    </row>
    <row r="234" spans="1:72" ht="33.85" customHeight="1">
      <c r="A234" s="26"/>
      <c r="B234" s="27"/>
      <c r="C234" s="28"/>
      <c r="D234" s="27"/>
      <c r="E234" s="27"/>
      <c r="F234" s="27"/>
      <c r="G234" s="27"/>
      <c r="H234" s="27"/>
      <c r="I234" s="27"/>
      <c r="J234" s="27"/>
      <c r="K234" s="27"/>
      <c r="L234" s="27"/>
      <c r="M234" s="27"/>
      <c r="N234" s="27"/>
      <c r="O234" s="27"/>
      <c r="P234" s="27"/>
      <c r="Q234" s="27"/>
      <c r="R234" s="27"/>
      <c r="S234" s="27"/>
      <c r="T234" s="27"/>
      <c r="U234" s="27"/>
      <c r="V234" s="27"/>
      <c r="W234" s="27"/>
      <c r="X234" s="27"/>
      <c r="Y234" s="27"/>
      <c r="Z234" s="29"/>
      <c r="AA234" s="29"/>
      <c r="AB234" s="29"/>
      <c r="AC234" s="29"/>
      <c r="AD234" s="29"/>
      <c r="AE234" s="29"/>
      <c r="AF234" s="29"/>
      <c r="AG234" s="27"/>
      <c r="AH234" s="27"/>
      <c r="AI234" s="27"/>
      <c r="AJ234" s="27"/>
      <c r="AK234" s="27"/>
      <c r="AL234" s="27"/>
      <c r="AM234" s="27"/>
      <c r="AN234" s="27"/>
      <c r="AO234" s="27"/>
      <c r="AP234" s="27"/>
      <c r="AQ234" s="27"/>
      <c r="AR234" s="27"/>
      <c r="AS234" s="27"/>
      <c r="AT234" s="27"/>
      <c r="AU234" s="27"/>
      <c r="AV234" s="27"/>
      <c r="AW234" s="27"/>
      <c r="AX234" s="27"/>
      <c r="AY234" s="27"/>
      <c r="AZ234" s="27"/>
      <c r="BA234" s="27"/>
      <c r="BB234" s="27"/>
      <c r="BC234" s="27"/>
      <c r="BD234" s="27"/>
      <c r="BE234" s="27"/>
      <c r="BF234" s="27"/>
      <c r="BG234" s="27"/>
      <c r="BH234" s="27"/>
      <c r="BI234" s="27"/>
      <c r="BJ234" s="27"/>
      <c r="BK234" s="27"/>
      <c r="BL234" s="27"/>
      <c r="BM234" s="27"/>
      <c r="BN234" s="27"/>
      <c r="BO234" s="27"/>
      <c r="BP234" s="27"/>
      <c r="BQ234" s="27"/>
      <c r="BR234" s="27"/>
      <c r="BS234" s="27"/>
      <c r="BT234" s="27"/>
    </row>
    <row r="235" spans="1:72" ht="33.85" customHeight="1">
      <c r="A235" s="26"/>
      <c r="B235" s="27"/>
      <c r="C235" s="28"/>
      <c r="D235" s="27"/>
      <c r="E235" s="27"/>
      <c r="F235" s="27"/>
      <c r="G235" s="27"/>
      <c r="H235" s="27"/>
      <c r="I235" s="27"/>
      <c r="J235" s="27"/>
      <c r="K235" s="27"/>
      <c r="L235" s="27"/>
      <c r="M235" s="27"/>
      <c r="N235" s="27"/>
      <c r="O235" s="27"/>
      <c r="P235" s="27"/>
      <c r="Q235" s="27"/>
      <c r="R235" s="27"/>
      <c r="S235" s="27"/>
      <c r="T235" s="27"/>
      <c r="U235" s="27"/>
      <c r="V235" s="27"/>
      <c r="W235" s="27"/>
      <c r="X235" s="27"/>
      <c r="Y235" s="27"/>
      <c r="Z235" s="29"/>
      <c r="AA235" s="29"/>
      <c r="AB235" s="29"/>
      <c r="AC235" s="29"/>
      <c r="AD235" s="29"/>
      <c r="AE235" s="29"/>
      <c r="AF235" s="29"/>
      <c r="AG235" s="27"/>
      <c r="AH235" s="27"/>
      <c r="AI235" s="27"/>
      <c r="AJ235" s="27"/>
      <c r="AK235" s="27"/>
      <c r="AL235" s="27"/>
      <c r="AM235" s="27"/>
      <c r="AN235" s="27"/>
      <c r="AO235" s="27"/>
      <c r="AP235" s="27"/>
      <c r="AQ235" s="27"/>
      <c r="AR235" s="27"/>
      <c r="AS235" s="27"/>
      <c r="AT235" s="27"/>
      <c r="AU235" s="27"/>
      <c r="AV235" s="27"/>
      <c r="AW235" s="27"/>
      <c r="AX235" s="27"/>
      <c r="AY235" s="27"/>
      <c r="AZ235" s="27"/>
      <c r="BA235" s="27"/>
      <c r="BB235" s="27"/>
      <c r="BC235" s="27"/>
      <c r="BD235" s="27"/>
      <c r="BE235" s="27"/>
      <c r="BF235" s="27"/>
      <c r="BG235" s="27"/>
      <c r="BH235" s="27"/>
      <c r="BI235" s="27"/>
      <c r="BJ235" s="27"/>
      <c r="BK235" s="27"/>
      <c r="BL235" s="27"/>
      <c r="BM235" s="27"/>
      <c r="BN235" s="27"/>
      <c r="BO235" s="27"/>
      <c r="BP235" s="27"/>
      <c r="BQ235" s="27"/>
      <c r="BR235" s="27"/>
      <c r="BS235" s="27"/>
      <c r="BT235" s="27"/>
    </row>
    <row r="236" spans="1:72" ht="33.85" customHeight="1">
      <c r="A236" s="26"/>
      <c r="B236" s="27"/>
      <c r="C236" s="28"/>
      <c r="D236" s="27"/>
      <c r="E236" s="27"/>
      <c r="F236" s="27"/>
      <c r="G236" s="27"/>
      <c r="H236" s="27"/>
      <c r="I236" s="27"/>
      <c r="J236" s="27"/>
      <c r="K236" s="27"/>
      <c r="L236" s="27"/>
      <c r="M236" s="27"/>
      <c r="N236" s="27"/>
      <c r="O236" s="27"/>
      <c r="P236" s="27"/>
      <c r="Q236" s="27"/>
      <c r="R236" s="27"/>
      <c r="S236" s="27"/>
      <c r="T236" s="27"/>
      <c r="U236" s="27"/>
      <c r="V236" s="27"/>
      <c r="W236" s="27"/>
      <c r="X236" s="27"/>
      <c r="Y236" s="27"/>
      <c r="Z236" s="29"/>
      <c r="AA236" s="29"/>
      <c r="AB236" s="29"/>
      <c r="AC236" s="29"/>
      <c r="AD236" s="29"/>
      <c r="AE236" s="29"/>
      <c r="AF236" s="29"/>
      <c r="AG236" s="27"/>
      <c r="AH236" s="27"/>
      <c r="AI236" s="27"/>
      <c r="AJ236" s="27"/>
      <c r="AK236" s="27"/>
      <c r="AL236" s="27"/>
      <c r="AM236" s="27"/>
      <c r="AN236" s="27"/>
      <c r="AO236" s="27"/>
      <c r="AP236" s="27"/>
      <c r="AQ236" s="27"/>
      <c r="AR236" s="27"/>
      <c r="AS236" s="27"/>
      <c r="AT236" s="27"/>
      <c r="AU236" s="27"/>
      <c r="AV236" s="27"/>
      <c r="AW236" s="27"/>
      <c r="AX236" s="27"/>
      <c r="AY236" s="27"/>
      <c r="AZ236" s="27"/>
      <c r="BA236" s="27"/>
      <c r="BB236" s="27"/>
      <c r="BC236" s="27"/>
      <c r="BD236" s="27"/>
      <c r="BE236" s="27"/>
      <c r="BF236" s="27"/>
      <c r="BG236" s="27"/>
      <c r="BH236" s="27"/>
      <c r="BI236" s="27"/>
      <c r="BJ236" s="27"/>
      <c r="BK236" s="27"/>
      <c r="BL236" s="27"/>
      <c r="BM236" s="27"/>
      <c r="BN236" s="27"/>
      <c r="BO236" s="27"/>
      <c r="BP236" s="27"/>
      <c r="BQ236" s="27"/>
      <c r="BR236" s="27"/>
      <c r="BS236" s="27"/>
      <c r="BT236" s="27"/>
    </row>
    <row r="237" spans="1:72" ht="33.85" customHeight="1">
      <c r="A237" s="26"/>
      <c r="B237" s="27"/>
      <c r="C237" s="28"/>
      <c r="D237" s="27"/>
      <c r="E237" s="27"/>
      <c r="F237" s="27"/>
      <c r="G237" s="27"/>
      <c r="H237" s="27"/>
      <c r="I237" s="27"/>
      <c r="J237" s="27"/>
      <c r="K237" s="27"/>
      <c r="L237" s="27"/>
      <c r="M237" s="27"/>
      <c r="N237" s="27"/>
      <c r="O237" s="27"/>
      <c r="P237" s="27"/>
      <c r="Q237" s="27"/>
      <c r="R237" s="27"/>
      <c r="S237" s="27"/>
      <c r="T237" s="27"/>
      <c r="U237" s="27"/>
      <c r="V237" s="27"/>
      <c r="W237" s="27"/>
      <c r="X237" s="27"/>
      <c r="Y237" s="27"/>
      <c r="Z237" s="29"/>
      <c r="AA237" s="29"/>
      <c r="AB237" s="29"/>
      <c r="AC237" s="29"/>
      <c r="AD237" s="29"/>
      <c r="AE237" s="29"/>
      <c r="AF237" s="29"/>
      <c r="AG237" s="27"/>
      <c r="AH237" s="27"/>
      <c r="AI237" s="27"/>
      <c r="AJ237" s="27"/>
      <c r="AK237" s="27"/>
      <c r="AL237" s="27"/>
      <c r="AM237" s="27"/>
      <c r="AN237" s="27"/>
      <c r="AO237" s="27"/>
      <c r="AP237" s="27"/>
      <c r="AQ237" s="27"/>
      <c r="AR237" s="27"/>
      <c r="AS237" s="27"/>
      <c r="AT237" s="27"/>
      <c r="AU237" s="27"/>
      <c r="AV237" s="27"/>
      <c r="AW237" s="27"/>
      <c r="AX237" s="27"/>
      <c r="AY237" s="27"/>
      <c r="AZ237" s="27"/>
      <c r="BA237" s="27"/>
      <c r="BB237" s="27"/>
      <c r="BC237" s="27"/>
      <c r="BD237" s="27"/>
      <c r="BE237" s="27"/>
      <c r="BF237" s="27"/>
      <c r="BG237" s="27"/>
      <c r="BH237" s="27"/>
      <c r="BI237" s="27"/>
      <c r="BJ237" s="27"/>
      <c r="BK237" s="27"/>
      <c r="BL237" s="27"/>
      <c r="BM237" s="27"/>
      <c r="BN237" s="27"/>
      <c r="BO237" s="27"/>
      <c r="BP237" s="27"/>
      <c r="BQ237" s="27"/>
      <c r="BR237" s="27"/>
      <c r="BS237" s="27"/>
      <c r="BT237" s="27"/>
    </row>
    <row r="238" spans="1:72" ht="33.85" customHeight="1">
      <c r="A238" s="26"/>
      <c r="B238" s="27"/>
      <c r="C238" s="28"/>
      <c r="D238" s="27"/>
      <c r="E238" s="27"/>
      <c r="F238" s="27"/>
      <c r="G238" s="27"/>
      <c r="H238" s="27"/>
      <c r="I238" s="27"/>
      <c r="J238" s="27"/>
      <c r="K238" s="27"/>
      <c r="L238" s="27"/>
      <c r="M238" s="27"/>
      <c r="N238" s="27"/>
      <c r="O238" s="27"/>
      <c r="P238" s="27"/>
      <c r="Q238" s="27"/>
      <c r="R238" s="27"/>
      <c r="S238" s="27"/>
      <c r="T238" s="27"/>
      <c r="U238" s="27"/>
      <c r="V238" s="27"/>
      <c r="W238" s="27"/>
      <c r="X238" s="27"/>
      <c r="Y238" s="27"/>
      <c r="Z238" s="29"/>
      <c r="AA238" s="29"/>
      <c r="AB238" s="29"/>
      <c r="AC238" s="29"/>
      <c r="AD238" s="29"/>
      <c r="AE238" s="29"/>
      <c r="AF238" s="29"/>
      <c r="AG238" s="27"/>
      <c r="AH238" s="27"/>
      <c r="AI238" s="27"/>
      <c r="AJ238" s="27"/>
      <c r="AK238" s="27"/>
      <c r="AL238" s="27"/>
      <c r="AM238" s="27"/>
      <c r="AN238" s="27"/>
      <c r="AO238" s="27"/>
      <c r="AP238" s="27"/>
      <c r="AQ238" s="27"/>
      <c r="AR238" s="27"/>
      <c r="AS238" s="27"/>
      <c r="AT238" s="27"/>
      <c r="AU238" s="27"/>
      <c r="AV238" s="27"/>
      <c r="AW238" s="27"/>
      <c r="AX238" s="27"/>
      <c r="AY238" s="27"/>
      <c r="AZ238" s="27"/>
      <c r="BA238" s="27"/>
      <c r="BB238" s="27"/>
      <c r="BC238" s="27"/>
      <c r="BD238" s="27"/>
      <c r="BE238" s="27"/>
      <c r="BF238" s="27"/>
      <c r="BG238" s="27"/>
      <c r="BH238" s="27"/>
      <c r="BI238" s="27"/>
      <c r="BJ238" s="27"/>
      <c r="BK238" s="27"/>
      <c r="BL238" s="27"/>
      <c r="BM238" s="27"/>
      <c r="BN238" s="27"/>
      <c r="BO238" s="27"/>
      <c r="BP238" s="27"/>
      <c r="BQ238" s="27"/>
      <c r="BR238" s="27"/>
      <c r="BS238" s="27"/>
      <c r="BT238" s="27"/>
    </row>
    <row r="239" spans="1:72" ht="33.85" customHeight="1">
      <c r="A239" s="26"/>
      <c r="B239" s="27"/>
      <c r="C239" s="28"/>
      <c r="D239" s="27"/>
      <c r="E239" s="27"/>
      <c r="F239" s="27"/>
      <c r="G239" s="27"/>
      <c r="H239" s="27"/>
      <c r="I239" s="27"/>
      <c r="J239" s="27"/>
      <c r="K239" s="27"/>
      <c r="L239" s="27"/>
      <c r="M239" s="27"/>
      <c r="N239" s="27"/>
      <c r="O239" s="27"/>
      <c r="P239" s="27"/>
      <c r="Q239" s="27"/>
      <c r="R239" s="27"/>
      <c r="S239" s="27"/>
      <c r="T239" s="27"/>
      <c r="U239" s="27"/>
      <c r="V239" s="27"/>
      <c r="W239" s="27"/>
      <c r="X239" s="27"/>
      <c r="Y239" s="27"/>
      <c r="Z239" s="29"/>
      <c r="AA239" s="29"/>
      <c r="AB239" s="29"/>
      <c r="AC239" s="29"/>
      <c r="AD239" s="29"/>
      <c r="AE239" s="29"/>
      <c r="AF239" s="29"/>
      <c r="AG239" s="27"/>
      <c r="AH239" s="27"/>
      <c r="AI239" s="27"/>
      <c r="AJ239" s="27"/>
      <c r="AK239" s="27"/>
      <c r="AL239" s="27"/>
      <c r="AM239" s="27"/>
      <c r="AN239" s="27"/>
      <c r="AO239" s="27"/>
      <c r="AP239" s="27"/>
      <c r="AQ239" s="27"/>
      <c r="AR239" s="27"/>
      <c r="AS239" s="27"/>
      <c r="AT239" s="27"/>
      <c r="AU239" s="27"/>
      <c r="AV239" s="27"/>
      <c r="AW239" s="27"/>
      <c r="AX239" s="27"/>
      <c r="AY239" s="27"/>
      <c r="AZ239" s="27"/>
      <c r="BA239" s="27"/>
      <c r="BB239" s="27"/>
      <c r="BC239" s="27"/>
      <c r="BD239" s="27"/>
      <c r="BE239" s="27"/>
      <c r="BF239" s="27"/>
      <c r="BG239" s="27"/>
      <c r="BH239" s="27"/>
      <c r="BI239" s="27"/>
      <c r="BJ239" s="27"/>
      <c r="BK239" s="27"/>
      <c r="BL239" s="27"/>
      <c r="BM239" s="27"/>
      <c r="BN239" s="27"/>
      <c r="BO239" s="27"/>
      <c r="BP239" s="27"/>
      <c r="BQ239" s="27"/>
      <c r="BR239" s="27"/>
      <c r="BS239" s="27"/>
      <c r="BT239" s="27"/>
    </row>
    <row r="240" spans="1:72" ht="33.85" customHeight="1">
      <c r="A240" s="26"/>
      <c r="B240" s="27"/>
      <c r="C240" s="28"/>
      <c r="D240" s="27"/>
      <c r="E240" s="27"/>
      <c r="F240" s="27"/>
      <c r="G240" s="27"/>
      <c r="H240" s="27"/>
      <c r="I240" s="27"/>
      <c r="J240" s="27"/>
      <c r="K240" s="27"/>
      <c r="L240" s="27"/>
      <c r="M240" s="27"/>
      <c r="N240" s="27"/>
      <c r="O240" s="27"/>
      <c r="P240" s="27"/>
      <c r="Q240" s="27"/>
      <c r="R240" s="27"/>
      <c r="S240" s="27"/>
      <c r="T240" s="27"/>
      <c r="U240" s="27"/>
      <c r="V240" s="27"/>
      <c r="W240" s="27"/>
      <c r="X240" s="27"/>
      <c r="Y240" s="27"/>
      <c r="Z240" s="29"/>
      <c r="AA240" s="29"/>
      <c r="AB240" s="29"/>
      <c r="AC240" s="29"/>
      <c r="AD240" s="29"/>
      <c r="AE240" s="29"/>
      <c r="AF240" s="29"/>
      <c r="AG240" s="27"/>
      <c r="AH240" s="27"/>
      <c r="AI240" s="27"/>
      <c r="AJ240" s="27"/>
      <c r="AK240" s="27"/>
      <c r="AL240" s="27"/>
      <c r="AM240" s="27"/>
      <c r="AN240" s="27"/>
      <c r="AO240" s="27"/>
      <c r="AP240" s="27"/>
      <c r="AQ240" s="27"/>
      <c r="AR240" s="27"/>
      <c r="AS240" s="27"/>
      <c r="AT240" s="27"/>
      <c r="AU240" s="27"/>
      <c r="AV240" s="27"/>
      <c r="AW240" s="27"/>
      <c r="AX240" s="27"/>
      <c r="AY240" s="27"/>
      <c r="AZ240" s="27"/>
      <c r="BA240" s="27"/>
      <c r="BB240" s="27"/>
      <c r="BC240" s="27"/>
      <c r="BD240" s="27"/>
      <c r="BE240" s="27"/>
      <c r="BF240" s="27"/>
      <c r="BG240" s="27"/>
      <c r="BH240" s="27"/>
      <c r="BI240" s="27"/>
      <c r="BJ240" s="27"/>
      <c r="BK240" s="27"/>
      <c r="BL240" s="27"/>
      <c r="BM240" s="27"/>
      <c r="BN240" s="27"/>
      <c r="BO240" s="27"/>
      <c r="BP240" s="27"/>
      <c r="BQ240" s="27"/>
      <c r="BR240" s="27"/>
      <c r="BS240" s="27"/>
      <c r="BT240" s="27"/>
    </row>
    <row r="241" spans="1:72" ht="33.85" customHeight="1">
      <c r="A241" s="26"/>
      <c r="B241" s="27"/>
      <c r="C241" s="28"/>
      <c r="D241" s="27"/>
      <c r="E241" s="27"/>
      <c r="F241" s="27"/>
      <c r="G241" s="27"/>
      <c r="H241" s="27"/>
      <c r="I241" s="27"/>
      <c r="J241" s="27"/>
      <c r="K241" s="27"/>
      <c r="L241" s="27"/>
      <c r="M241" s="27"/>
      <c r="N241" s="27"/>
      <c r="O241" s="27"/>
      <c r="P241" s="27"/>
      <c r="Q241" s="27"/>
      <c r="R241" s="27"/>
      <c r="S241" s="27"/>
      <c r="T241" s="27"/>
      <c r="U241" s="27"/>
      <c r="V241" s="27"/>
      <c r="W241" s="27"/>
      <c r="X241" s="27"/>
      <c r="Y241" s="27"/>
      <c r="Z241" s="29"/>
      <c r="AA241" s="29"/>
      <c r="AB241" s="29"/>
      <c r="AC241" s="29"/>
      <c r="AD241" s="29"/>
      <c r="AE241" s="29"/>
      <c r="AF241" s="29"/>
      <c r="AG241" s="27"/>
      <c r="AH241" s="27"/>
      <c r="AI241" s="27"/>
      <c r="AJ241" s="27"/>
      <c r="AK241" s="27"/>
      <c r="AL241" s="27"/>
      <c r="AM241" s="27"/>
      <c r="AN241" s="27"/>
      <c r="AO241" s="27"/>
      <c r="AP241" s="27"/>
      <c r="AQ241" s="27"/>
      <c r="AR241" s="27"/>
      <c r="AS241" s="27"/>
      <c r="AT241" s="27"/>
      <c r="AU241" s="27"/>
      <c r="AV241" s="27"/>
      <c r="AW241" s="27"/>
      <c r="AX241" s="27"/>
      <c r="AY241" s="27"/>
      <c r="AZ241" s="27"/>
      <c r="BA241" s="27"/>
      <c r="BB241" s="27"/>
      <c r="BC241" s="27"/>
      <c r="BD241" s="27"/>
      <c r="BE241" s="27"/>
      <c r="BF241" s="27"/>
      <c r="BG241" s="27"/>
      <c r="BH241" s="27"/>
      <c r="BI241" s="27"/>
      <c r="BJ241" s="27"/>
      <c r="BK241" s="27"/>
      <c r="BL241" s="27"/>
      <c r="BM241" s="27"/>
      <c r="BN241" s="27"/>
      <c r="BO241" s="27"/>
      <c r="BP241" s="27"/>
      <c r="BQ241" s="27"/>
      <c r="BR241" s="27"/>
      <c r="BS241" s="27"/>
      <c r="BT241" s="27"/>
    </row>
    <row r="242" spans="1:72" ht="33.85" customHeight="1">
      <c r="A242" s="26"/>
      <c r="B242" s="27"/>
      <c r="C242" s="28"/>
      <c r="D242" s="27"/>
      <c r="E242" s="27"/>
      <c r="F242" s="27"/>
      <c r="G242" s="27"/>
      <c r="H242" s="27"/>
      <c r="I242" s="27"/>
      <c r="J242" s="27"/>
      <c r="K242" s="27"/>
      <c r="L242" s="27"/>
      <c r="M242" s="27"/>
      <c r="N242" s="27"/>
      <c r="O242" s="27"/>
      <c r="P242" s="27"/>
      <c r="Q242" s="27"/>
      <c r="R242" s="27"/>
      <c r="S242" s="27"/>
      <c r="T242" s="27"/>
      <c r="U242" s="27"/>
      <c r="V242" s="27"/>
      <c r="W242" s="27"/>
      <c r="X242" s="27"/>
      <c r="Y242" s="27"/>
      <c r="Z242" s="29"/>
      <c r="AA242" s="29"/>
      <c r="AB242" s="29"/>
      <c r="AC242" s="29"/>
      <c r="AD242" s="29"/>
      <c r="AE242" s="29"/>
      <c r="AF242" s="29"/>
      <c r="AG242" s="27"/>
      <c r="AH242" s="27"/>
      <c r="AI242" s="27"/>
      <c r="AJ242" s="27"/>
      <c r="AK242" s="27"/>
      <c r="AL242" s="27"/>
      <c r="AM242" s="27"/>
      <c r="AN242" s="27"/>
      <c r="AO242" s="27"/>
      <c r="AP242" s="27"/>
      <c r="AQ242" s="27"/>
      <c r="AR242" s="27"/>
      <c r="AS242" s="27"/>
      <c r="AT242" s="27"/>
      <c r="AU242" s="27"/>
      <c r="AV242" s="27"/>
      <c r="AW242" s="27"/>
      <c r="AX242" s="27"/>
      <c r="AY242" s="27"/>
      <c r="AZ242" s="27"/>
      <c r="BA242" s="27"/>
      <c r="BB242" s="27"/>
      <c r="BC242" s="27"/>
      <c r="BD242" s="27"/>
      <c r="BE242" s="27"/>
      <c r="BF242" s="27"/>
      <c r="BG242" s="27"/>
      <c r="BH242" s="27"/>
      <c r="BI242" s="27"/>
      <c r="BJ242" s="27"/>
      <c r="BK242" s="27"/>
      <c r="BL242" s="27"/>
      <c r="BM242" s="27"/>
      <c r="BN242" s="27"/>
      <c r="BO242" s="27"/>
      <c r="BP242" s="27"/>
      <c r="BQ242" s="27"/>
      <c r="BR242" s="27"/>
      <c r="BS242" s="27"/>
      <c r="BT242" s="27"/>
    </row>
    <row r="243" spans="1:72" ht="33.85" customHeight="1">
      <c r="A243" s="26"/>
      <c r="B243" s="27"/>
      <c r="C243" s="28"/>
      <c r="D243" s="27"/>
      <c r="E243" s="27"/>
      <c r="F243" s="27"/>
      <c r="G243" s="27"/>
      <c r="H243" s="27"/>
      <c r="I243" s="27"/>
      <c r="J243" s="27"/>
      <c r="K243" s="27"/>
      <c r="L243" s="27"/>
      <c r="M243" s="27"/>
      <c r="N243" s="27"/>
      <c r="O243" s="27"/>
      <c r="P243" s="27"/>
      <c r="Q243" s="27"/>
      <c r="R243" s="27"/>
      <c r="S243" s="27"/>
      <c r="T243" s="27"/>
      <c r="U243" s="27"/>
      <c r="V243" s="27"/>
      <c r="W243" s="27"/>
      <c r="X243" s="27"/>
      <c r="Y243" s="27"/>
      <c r="Z243" s="29"/>
      <c r="AA243" s="29"/>
      <c r="AB243" s="29"/>
      <c r="AC243" s="29"/>
      <c r="AD243" s="29"/>
      <c r="AE243" s="29"/>
      <c r="AF243" s="29"/>
      <c r="AG243" s="27"/>
      <c r="AH243" s="27"/>
      <c r="AI243" s="27"/>
      <c r="AJ243" s="27"/>
      <c r="AK243" s="27"/>
      <c r="AL243" s="27"/>
      <c r="AM243" s="27"/>
      <c r="AN243" s="27"/>
      <c r="AO243" s="27"/>
      <c r="AP243" s="27"/>
      <c r="AQ243" s="27"/>
      <c r="AR243" s="27"/>
      <c r="AS243" s="27"/>
      <c r="AT243" s="27"/>
      <c r="AU243" s="27"/>
      <c r="AV243" s="27"/>
      <c r="AW243" s="27"/>
      <c r="AX243" s="27"/>
      <c r="AY243" s="27"/>
      <c r="AZ243" s="27"/>
      <c r="BA243" s="27"/>
      <c r="BB243" s="27"/>
      <c r="BC243" s="27"/>
      <c r="BD243" s="27"/>
      <c r="BE243" s="27"/>
      <c r="BF243" s="27"/>
      <c r="BG243" s="27"/>
      <c r="BH243" s="27"/>
      <c r="BI243" s="27"/>
      <c r="BJ243" s="27"/>
      <c r="BK243" s="27"/>
      <c r="BL243" s="27"/>
      <c r="BM243" s="27"/>
      <c r="BN243" s="27"/>
      <c r="BO243" s="27"/>
      <c r="BP243" s="27"/>
      <c r="BQ243" s="27"/>
      <c r="BR243" s="27"/>
      <c r="BS243" s="27"/>
      <c r="BT243" s="27"/>
    </row>
    <row r="244" spans="1:72" ht="33.85" customHeight="1">
      <c r="A244" s="26"/>
      <c r="B244" s="27"/>
      <c r="C244" s="28"/>
      <c r="D244" s="27"/>
      <c r="E244" s="27"/>
      <c r="F244" s="27"/>
      <c r="G244" s="27"/>
      <c r="H244" s="27"/>
      <c r="I244" s="27"/>
      <c r="J244" s="27"/>
      <c r="K244" s="27"/>
      <c r="L244" s="27"/>
      <c r="M244" s="27"/>
      <c r="N244" s="27"/>
      <c r="O244" s="27"/>
      <c r="P244" s="27"/>
      <c r="Q244" s="27"/>
      <c r="R244" s="27"/>
      <c r="S244" s="27"/>
      <c r="T244" s="27"/>
      <c r="U244" s="27"/>
      <c r="V244" s="27"/>
      <c r="W244" s="27"/>
      <c r="X244" s="27"/>
      <c r="Y244" s="27"/>
      <c r="Z244" s="29"/>
      <c r="AA244" s="29"/>
      <c r="AB244" s="29"/>
      <c r="AC244" s="29"/>
      <c r="AD244" s="29"/>
      <c r="AE244" s="29"/>
      <c r="AF244" s="29"/>
      <c r="AG244" s="27"/>
      <c r="AH244" s="27"/>
      <c r="AI244" s="27"/>
      <c r="AJ244" s="27"/>
      <c r="AK244" s="27"/>
      <c r="AL244" s="27"/>
      <c r="AM244" s="27"/>
      <c r="AN244" s="27"/>
      <c r="AO244" s="27"/>
      <c r="AP244" s="27"/>
      <c r="AQ244" s="27"/>
      <c r="AR244" s="27"/>
      <c r="AS244" s="27"/>
      <c r="AT244" s="27"/>
      <c r="AU244" s="27"/>
      <c r="AV244" s="27"/>
      <c r="AW244" s="27"/>
      <c r="AX244" s="27"/>
      <c r="AY244" s="27"/>
      <c r="AZ244" s="27"/>
      <c r="BA244" s="27"/>
      <c r="BB244" s="27"/>
      <c r="BC244" s="27"/>
      <c r="BD244" s="27"/>
      <c r="BE244" s="27"/>
      <c r="BF244" s="27"/>
      <c r="BG244" s="27"/>
      <c r="BH244" s="27"/>
      <c r="BI244" s="27"/>
      <c r="BJ244" s="27"/>
      <c r="BK244" s="27"/>
      <c r="BL244" s="27"/>
      <c r="BM244" s="27"/>
      <c r="BN244" s="27"/>
      <c r="BO244" s="27"/>
      <c r="BP244" s="27"/>
      <c r="BQ244" s="27"/>
      <c r="BR244" s="27"/>
      <c r="BS244" s="27"/>
      <c r="BT244" s="27"/>
    </row>
    <row r="245" spans="1:72" ht="33.85" customHeight="1">
      <c r="A245" s="26"/>
      <c r="B245" s="27"/>
      <c r="C245" s="28"/>
      <c r="D245" s="27"/>
      <c r="E245" s="27"/>
      <c r="F245" s="27"/>
      <c r="G245" s="27"/>
      <c r="H245" s="27"/>
      <c r="I245" s="27"/>
      <c r="J245" s="27"/>
      <c r="K245" s="27"/>
      <c r="L245" s="27"/>
      <c r="M245" s="27"/>
      <c r="N245" s="27"/>
      <c r="O245" s="27"/>
      <c r="P245" s="27"/>
      <c r="Q245" s="27"/>
      <c r="R245" s="27"/>
      <c r="S245" s="27"/>
      <c r="T245" s="27"/>
      <c r="U245" s="27"/>
      <c r="V245" s="27"/>
      <c r="W245" s="27"/>
      <c r="X245" s="27"/>
      <c r="Y245" s="27"/>
      <c r="Z245" s="29"/>
      <c r="AA245" s="29"/>
      <c r="AB245" s="29"/>
      <c r="AC245" s="29"/>
      <c r="AD245" s="29"/>
      <c r="AE245" s="29"/>
      <c r="AF245" s="29"/>
      <c r="AG245" s="27"/>
      <c r="AH245" s="27"/>
      <c r="AI245" s="27"/>
      <c r="AJ245" s="27"/>
      <c r="AK245" s="27"/>
      <c r="AL245" s="27"/>
      <c r="AM245" s="27"/>
      <c r="AN245" s="27"/>
      <c r="AO245" s="27"/>
      <c r="AP245" s="27"/>
      <c r="AQ245" s="27"/>
      <c r="AR245" s="27"/>
      <c r="AS245" s="27"/>
      <c r="AT245" s="27"/>
      <c r="AU245" s="27"/>
      <c r="AV245" s="27"/>
      <c r="AW245" s="27"/>
      <c r="AX245" s="27"/>
      <c r="AY245" s="27"/>
      <c r="AZ245" s="27"/>
      <c r="BA245" s="27"/>
      <c r="BB245" s="27"/>
      <c r="BC245" s="27"/>
      <c r="BD245" s="27"/>
      <c r="BE245" s="27"/>
      <c r="BF245" s="27"/>
      <c r="BG245" s="27"/>
      <c r="BH245" s="27"/>
      <c r="BI245" s="27"/>
      <c r="BJ245" s="27"/>
      <c r="BK245" s="27"/>
      <c r="BL245" s="27"/>
      <c r="BM245" s="27"/>
      <c r="BN245" s="27"/>
      <c r="BO245" s="27"/>
      <c r="BP245" s="27"/>
      <c r="BQ245" s="27"/>
      <c r="BR245" s="27"/>
      <c r="BS245" s="27"/>
      <c r="BT245" s="27"/>
    </row>
    <row r="246" spans="1:72" ht="33.85" customHeight="1">
      <c r="A246" s="26"/>
      <c r="B246" s="27"/>
      <c r="C246" s="28"/>
      <c r="D246" s="27"/>
      <c r="E246" s="27"/>
      <c r="F246" s="27"/>
      <c r="G246" s="27"/>
      <c r="H246" s="27"/>
      <c r="I246" s="27"/>
      <c r="J246" s="27"/>
      <c r="K246" s="27"/>
      <c r="L246" s="27"/>
      <c r="M246" s="27"/>
      <c r="N246" s="27"/>
      <c r="O246" s="27"/>
      <c r="P246" s="27"/>
      <c r="Q246" s="27"/>
      <c r="R246" s="27"/>
      <c r="S246" s="27"/>
      <c r="T246" s="27"/>
      <c r="U246" s="27"/>
      <c r="V246" s="27"/>
      <c r="W246" s="27"/>
      <c r="X246" s="27"/>
      <c r="Y246" s="27"/>
      <c r="Z246" s="29"/>
      <c r="AA246" s="29"/>
      <c r="AB246" s="29"/>
      <c r="AC246" s="29"/>
      <c r="AD246" s="29"/>
      <c r="AE246" s="29"/>
      <c r="AF246" s="29"/>
      <c r="AG246" s="27"/>
      <c r="AH246" s="27"/>
      <c r="AI246" s="27"/>
      <c r="AJ246" s="27"/>
      <c r="AK246" s="27"/>
      <c r="AL246" s="27"/>
      <c r="AM246" s="27"/>
      <c r="AN246" s="27"/>
      <c r="AO246" s="27"/>
      <c r="AP246" s="27"/>
      <c r="AQ246" s="27"/>
      <c r="AR246" s="27"/>
      <c r="AS246" s="27"/>
      <c r="AT246" s="27"/>
      <c r="AU246" s="27"/>
      <c r="AV246" s="27"/>
      <c r="AW246" s="27"/>
      <c r="AX246" s="27"/>
      <c r="AY246" s="27"/>
      <c r="AZ246" s="27"/>
      <c r="BA246" s="27"/>
      <c r="BB246" s="27"/>
      <c r="BC246" s="27"/>
      <c r="BD246" s="27"/>
      <c r="BE246" s="27"/>
      <c r="BF246" s="27"/>
      <c r="BG246" s="27"/>
      <c r="BH246" s="27"/>
      <c r="BI246" s="27"/>
      <c r="BJ246" s="27"/>
      <c r="BK246" s="27"/>
      <c r="BL246" s="27"/>
      <c r="BM246" s="27"/>
      <c r="BN246" s="27"/>
      <c r="BO246" s="27"/>
      <c r="BP246" s="27"/>
      <c r="BQ246" s="27"/>
      <c r="BR246" s="27"/>
      <c r="BS246" s="27"/>
      <c r="BT246" s="27"/>
    </row>
    <row r="247" spans="1:72" ht="33.85" customHeight="1">
      <c r="A247" s="26"/>
      <c r="B247" s="27"/>
      <c r="C247" s="28"/>
      <c r="D247" s="27"/>
      <c r="E247" s="27"/>
      <c r="F247" s="27"/>
      <c r="G247" s="27"/>
      <c r="H247" s="27"/>
      <c r="I247" s="27"/>
      <c r="J247" s="27"/>
      <c r="K247" s="27"/>
      <c r="L247" s="27"/>
      <c r="M247" s="27"/>
      <c r="N247" s="27"/>
      <c r="O247" s="27"/>
      <c r="P247" s="27"/>
      <c r="Q247" s="27"/>
      <c r="R247" s="27"/>
      <c r="S247" s="27"/>
      <c r="T247" s="27"/>
      <c r="U247" s="27"/>
      <c r="V247" s="27"/>
      <c r="W247" s="27"/>
      <c r="X247" s="27"/>
      <c r="Y247" s="27"/>
      <c r="Z247" s="29"/>
      <c r="AA247" s="29"/>
      <c r="AB247" s="29"/>
      <c r="AC247" s="29"/>
      <c r="AD247" s="29"/>
      <c r="AE247" s="29"/>
      <c r="AF247" s="29"/>
      <c r="AG247" s="27"/>
      <c r="AH247" s="27"/>
      <c r="AI247" s="27"/>
      <c r="AJ247" s="27"/>
      <c r="AK247" s="27"/>
      <c r="AL247" s="27"/>
      <c r="AM247" s="27"/>
      <c r="AN247" s="27"/>
      <c r="AO247" s="27"/>
      <c r="AP247" s="27"/>
      <c r="AQ247" s="27"/>
      <c r="AR247" s="27"/>
      <c r="AS247" s="27"/>
      <c r="AT247" s="27"/>
      <c r="AU247" s="27"/>
      <c r="AV247" s="27"/>
      <c r="AW247" s="27"/>
      <c r="AX247" s="27"/>
      <c r="AY247" s="27"/>
      <c r="AZ247" s="27"/>
      <c r="BA247" s="27"/>
      <c r="BB247" s="27"/>
      <c r="BC247" s="27"/>
      <c r="BD247" s="27"/>
      <c r="BE247" s="27"/>
      <c r="BF247" s="27"/>
      <c r="BG247" s="27"/>
      <c r="BH247" s="27"/>
      <c r="BI247" s="27"/>
      <c r="BJ247" s="27"/>
      <c r="BK247" s="27"/>
      <c r="BL247" s="27"/>
      <c r="BM247" s="27"/>
      <c r="BN247" s="27"/>
      <c r="BO247" s="27"/>
      <c r="BP247" s="27"/>
      <c r="BQ247" s="27"/>
      <c r="BR247" s="27"/>
      <c r="BS247" s="27"/>
      <c r="BT247" s="27"/>
    </row>
    <row r="248" spans="1:72" ht="33.85" customHeight="1">
      <c r="A248" s="26"/>
      <c r="B248" s="27"/>
      <c r="C248" s="28"/>
      <c r="D248" s="27"/>
      <c r="E248" s="27"/>
      <c r="F248" s="27"/>
      <c r="G248" s="27"/>
      <c r="H248" s="27"/>
      <c r="I248" s="27"/>
      <c r="J248" s="27"/>
      <c r="K248" s="27"/>
      <c r="L248" s="27"/>
      <c r="M248" s="27"/>
      <c r="N248" s="27"/>
      <c r="O248" s="27"/>
      <c r="P248" s="27"/>
      <c r="Q248" s="27"/>
      <c r="R248" s="27"/>
      <c r="S248" s="27"/>
      <c r="T248" s="27"/>
      <c r="U248" s="27"/>
      <c r="V248" s="27"/>
      <c r="W248" s="27"/>
      <c r="X248" s="27"/>
      <c r="Y248" s="27"/>
      <c r="Z248" s="29"/>
      <c r="AA248" s="29"/>
      <c r="AB248" s="29"/>
      <c r="AC248" s="29"/>
      <c r="AD248" s="29"/>
      <c r="AE248" s="29"/>
      <c r="AF248" s="29"/>
      <c r="AG248" s="27"/>
      <c r="AH248" s="27"/>
      <c r="AI248" s="27"/>
      <c r="AJ248" s="27"/>
      <c r="AK248" s="27"/>
      <c r="AL248" s="27"/>
      <c r="AM248" s="27"/>
      <c r="AN248" s="27"/>
      <c r="AO248" s="27"/>
      <c r="AP248" s="27"/>
      <c r="AQ248" s="27"/>
      <c r="AR248" s="27"/>
      <c r="AS248" s="27"/>
      <c r="AT248" s="27"/>
      <c r="AU248" s="27"/>
      <c r="AV248" s="27"/>
      <c r="AW248" s="27"/>
      <c r="AX248" s="27"/>
      <c r="AY248" s="27"/>
      <c r="AZ248" s="27"/>
      <c r="BA248" s="27"/>
      <c r="BB248" s="27"/>
      <c r="BC248" s="27"/>
      <c r="BD248" s="27"/>
      <c r="BE248" s="27"/>
      <c r="BF248" s="27"/>
      <c r="BG248" s="27"/>
      <c r="BH248" s="27"/>
      <c r="BI248" s="27"/>
      <c r="BJ248" s="27"/>
      <c r="BK248" s="27"/>
      <c r="BL248" s="27"/>
      <c r="BM248" s="27"/>
      <c r="BN248" s="27"/>
      <c r="BO248" s="27"/>
      <c r="BP248" s="27"/>
      <c r="BQ248" s="27"/>
      <c r="BR248" s="27"/>
      <c r="BS248" s="27"/>
      <c r="BT248" s="27"/>
    </row>
    <row r="249" spans="1:72" ht="33.85" customHeight="1">
      <c r="A249" s="26"/>
      <c r="B249" s="27"/>
      <c r="C249" s="28"/>
      <c r="D249" s="27"/>
      <c r="E249" s="27"/>
      <c r="F249" s="27"/>
      <c r="G249" s="27"/>
      <c r="H249" s="27"/>
      <c r="I249" s="27"/>
      <c r="J249" s="27"/>
      <c r="K249" s="27"/>
      <c r="L249" s="27"/>
      <c r="M249" s="27"/>
      <c r="N249" s="27"/>
      <c r="O249" s="27"/>
      <c r="P249" s="27"/>
      <c r="Q249" s="27"/>
      <c r="R249" s="27"/>
      <c r="S249" s="27"/>
      <c r="T249" s="27"/>
      <c r="U249" s="27"/>
      <c r="V249" s="27"/>
      <c r="W249" s="27"/>
      <c r="X249" s="27"/>
      <c r="Y249" s="27"/>
      <c r="Z249" s="29"/>
      <c r="AA249" s="29"/>
      <c r="AB249" s="29"/>
      <c r="AC249" s="29"/>
      <c r="AD249" s="29"/>
      <c r="AE249" s="29"/>
      <c r="AF249" s="29"/>
      <c r="AG249" s="27"/>
      <c r="AH249" s="27"/>
      <c r="AI249" s="27"/>
      <c r="AJ249" s="27"/>
      <c r="AK249" s="27"/>
      <c r="AL249" s="27"/>
      <c r="AM249" s="27"/>
      <c r="AN249" s="27"/>
      <c r="AO249" s="27"/>
      <c r="AP249" s="27"/>
      <c r="AQ249" s="27"/>
      <c r="AR249" s="27"/>
      <c r="AS249" s="27"/>
      <c r="AT249" s="27"/>
      <c r="AU249" s="27"/>
      <c r="AV249" s="27"/>
      <c r="AW249" s="27"/>
      <c r="AX249" s="27"/>
      <c r="AY249" s="27"/>
      <c r="AZ249" s="27"/>
      <c r="BA249" s="27"/>
      <c r="BB249" s="27"/>
      <c r="BC249" s="27"/>
      <c r="BD249" s="27"/>
      <c r="BE249" s="27"/>
      <c r="BF249" s="27"/>
      <c r="BG249" s="27"/>
      <c r="BH249" s="27"/>
      <c r="BI249" s="27"/>
      <c r="BJ249" s="27"/>
      <c r="BK249" s="27"/>
      <c r="BL249" s="27"/>
      <c r="BM249" s="27"/>
      <c r="BN249" s="27"/>
      <c r="BO249" s="27"/>
      <c r="BP249" s="27"/>
      <c r="BQ249" s="27"/>
      <c r="BR249" s="27"/>
      <c r="BS249" s="27"/>
      <c r="BT249" s="27"/>
    </row>
    <row r="250" spans="1:72" ht="33.85" customHeight="1">
      <c r="A250" s="26"/>
      <c r="B250" s="27"/>
      <c r="C250" s="28"/>
      <c r="D250" s="27"/>
      <c r="E250" s="27"/>
      <c r="F250" s="27"/>
      <c r="G250" s="27"/>
      <c r="H250" s="27"/>
      <c r="I250" s="27"/>
      <c r="J250" s="27"/>
      <c r="K250" s="27"/>
      <c r="L250" s="27"/>
      <c r="M250" s="27"/>
      <c r="N250" s="27"/>
      <c r="O250" s="27"/>
      <c r="P250" s="27"/>
      <c r="Q250" s="27"/>
      <c r="R250" s="27"/>
      <c r="S250" s="27"/>
      <c r="T250" s="27"/>
      <c r="U250" s="27"/>
      <c r="V250" s="27"/>
      <c r="W250" s="27"/>
      <c r="X250" s="27"/>
      <c r="Y250" s="27"/>
      <c r="Z250" s="29"/>
      <c r="AA250" s="29"/>
      <c r="AB250" s="29"/>
      <c r="AC250" s="29"/>
      <c r="AD250" s="29"/>
      <c r="AE250" s="29"/>
      <c r="AF250" s="29"/>
      <c r="AG250" s="27"/>
      <c r="AH250" s="27"/>
      <c r="AI250" s="27"/>
      <c r="AJ250" s="27"/>
      <c r="AK250" s="27"/>
      <c r="AL250" s="27"/>
      <c r="AM250" s="27"/>
      <c r="AN250" s="27"/>
      <c r="AO250" s="27"/>
      <c r="AP250" s="27"/>
      <c r="AQ250" s="27"/>
      <c r="AR250" s="27"/>
      <c r="AS250" s="27"/>
      <c r="AT250" s="27"/>
      <c r="AU250" s="27"/>
      <c r="AV250" s="27"/>
      <c r="AW250" s="27"/>
      <c r="AX250" s="27"/>
      <c r="AY250" s="27"/>
      <c r="AZ250" s="27"/>
      <c r="BA250" s="27"/>
      <c r="BB250" s="27"/>
      <c r="BC250" s="27"/>
      <c r="BD250" s="27"/>
      <c r="BE250" s="27"/>
      <c r="BF250" s="27"/>
      <c r="BG250" s="27"/>
      <c r="BH250" s="27"/>
      <c r="BI250" s="27"/>
      <c r="BJ250" s="27"/>
      <c r="BK250" s="27"/>
      <c r="BL250" s="27"/>
      <c r="BM250" s="27"/>
      <c r="BN250" s="27"/>
      <c r="BO250" s="27"/>
      <c r="BP250" s="27"/>
      <c r="BQ250" s="27"/>
      <c r="BR250" s="27"/>
      <c r="BS250" s="27"/>
      <c r="BT250" s="27"/>
    </row>
    <row r="251" spans="1:72" ht="33.85" customHeight="1">
      <c r="A251" s="26"/>
      <c r="B251" s="27"/>
      <c r="C251" s="28"/>
      <c r="D251" s="27"/>
      <c r="E251" s="27"/>
      <c r="F251" s="27"/>
      <c r="G251" s="27"/>
      <c r="H251" s="27"/>
      <c r="I251" s="27"/>
      <c r="J251" s="27"/>
      <c r="K251" s="27"/>
      <c r="L251" s="27"/>
      <c r="M251" s="27"/>
      <c r="N251" s="27"/>
      <c r="O251" s="27"/>
      <c r="P251" s="27"/>
      <c r="Q251" s="27"/>
      <c r="R251" s="27"/>
      <c r="S251" s="27"/>
      <c r="T251" s="27"/>
      <c r="U251" s="27"/>
      <c r="V251" s="27"/>
      <c r="W251" s="27"/>
      <c r="X251" s="27"/>
      <c r="Y251" s="27"/>
      <c r="Z251" s="29"/>
      <c r="AA251" s="29"/>
      <c r="AB251" s="29"/>
      <c r="AC251" s="29"/>
      <c r="AD251" s="29"/>
      <c r="AE251" s="29"/>
      <c r="AF251" s="29"/>
      <c r="AG251" s="27"/>
      <c r="AH251" s="27"/>
      <c r="AI251" s="27"/>
      <c r="AJ251" s="27"/>
      <c r="AK251" s="27"/>
      <c r="AL251" s="27"/>
      <c r="AM251" s="27"/>
      <c r="AN251" s="27"/>
      <c r="AO251" s="27"/>
      <c r="AP251" s="27"/>
      <c r="AQ251" s="27"/>
      <c r="AR251" s="27"/>
      <c r="AS251" s="27"/>
      <c r="AT251" s="27"/>
      <c r="AU251" s="27"/>
      <c r="AV251" s="27"/>
      <c r="AW251" s="27"/>
      <c r="AX251" s="27"/>
      <c r="AY251" s="27"/>
      <c r="AZ251" s="27"/>
      <c r="BA251" s="27"/>
      <c r="BB251" s="27"/>
      <c r="BC251" s="27"/>
      <c r="BD251" s="27"/>
      <c r="BE251" s="27"/>
      <c r="BF251" s="27"/>
      <c r="BG251" s="27"/>
      <c r="BH251" s="27"/>
      <c r="BI251" s="27"/>
      <c r="BJ251" s="27"/>
      <c r="BK251" s="27"/>
      <c r="BL251" s="27"/>
      <c r="BM251" s="27"/>
      <c r="BN251" s="27"/>
      <c r="BO251" s="27"/>
      <c r="BP251" s="27"/>
      <c r="BQ251" s="27"/>
      <c r="BR251" s="27"/>
      <c r="BS251" s="27"/>
      <c r="BT251" s="27"/>
    </row>
    <row r="252" spans="1:72" ht="33.85" customHeight="1">
      <c r="A252" s="26"/>
      <c r="B252" s="27"/>
      <c r="C252" s="28"/>
      <c r="D252" s="27"/>
      <c r="E252" s="27"/>
      <c r="F252" s="27"/>
      <c r="G252" s="27"/>
      <c r="H252" s="27"/>
      <c r="I252" s="27"/>
      <c r="J252" s="27"/>
      <c r="K252" s="27"/>
      <c r="L252" s="27"/>
      <c r="M252" s="27"/>
      <c r="N252" s="27"/>
      <c r="O252" s="27"/>
      <c r="P252" s="27"/>
      <c r="Q252" s="27"/>
      <c r="R252" s="27"/>
      <c r="S252" s="27"/>
      <c r="T252" s="27"/>
      <c r="U252" s="27"/>
      <c r="V252" s="27"/>
      <c r="W252" s="27"/>
      <c r="X252" s="27"/>
      <c r="Y252" s="27"/>
      <c r="Z252" s="29"/>
      <c r="AA252" s="29"/>
      <c r="AB252" s="29"/>
      <c r="AC252" s="29"/>
      <c r="AD252" s="29"/>
      <c r="AE252" s="29"/>
      <c r="AF252" s="29"/>
      <c r="AG252" s="27"/>
      <c r="AH252" s="27"/>
      <c r="AI252" s="27"/>
      <c r="AJ252" s="27"/>
      <c r="AK252" s="27"/>
      <c r="AL252" s="27"/>
      <c r="AM252" s="27"/>
      <c r="AN252" s="27"/>
      <c r="AO252" s="27"/>
      <c r="AP252" s="27"/>
      <c r="AQ252" s="27"/>
      <c r="AR252" s="27"/>
      <c r="AS252" s="27"/>
      <c r="AT252" s="27"/>
      <c r="AU252" s="27"/>
      <c r="AV252" s="27"/>
      <c r="AW252" s="27"/>
      <c r="AX252" s="27"/>
      <c r="AY252" s="27"/>
      <c r="AZ252" s="27"/>
      <c r="BA252" s="27"/>
      <c r="BB252" s="27"/>
      <c r="BC252" s="27"/>
      <c r="BD252" s="27"/>
      <c r="BE252" s="27"/>
      <c r="BF252" s="27"/>
      <c r="BG252" s="27"/>
      <c r="BH252" s="27"/>
      <c r="BI252" s="27"/>
      <c r="BJ252" s="27"/>
      <c r="BK252" s="27"/>
      <c r="BL252" s="27"/>
      <c r="BM252" s="27"/>
      <c r="BN252" s="27"/>
      <c r="BO252" s="27"/>
      <c r="BP252" s="27"/>
      <c r="BQ252" s="27"/>
      <c r="BR252" s="27"/>
      <c r="BS252" s="27"/>
      <c r="BT252" s="27"/>
    </row>
    <row r="253" spans="1:72" ht="33.85" customHeight="1">
      <c r="A253" s="26"/>
      <c r="B253" s="27"/>
      <c r="C253" s="28"/>
      <c r="D253" s="27"/>
      <c r="E253" s="27"/>
      <c r="F253" s="27"/>
      <c r="G253" s="27"/>
      <c r="H253" s="27"/>
      <c r="I253" s="27"/>
      <c r="J253" s="27"/>
      <c r="K253" s="27"/>
      <c r="L253" s="27"/>
      <c r="M253" s="27"/>
      <c r="N253" s="27"/>
      <c r="O253" s="27"/>
      <c r="P253" s="27"/>
      <c r="Q253" s="27"/>
      <c r="R253" s="27"/>
      <c r="S253" s="27"/>
      <c r="T253" s="27"/>
      <c r="U253" s="27"/>
      <c r="V253" s="27"/>
      <c r="W253" s="27"/>
      <c r="X253" s="27"/>
      <c r="Y253" s="27"/>
      <c r="Z253" s="29"/>
      <c r="AA253" s="29"/>
      <c r="AB253" s="29"/>
      <c r="AC253" s="29"/>
      <c r="AD253" s="29"/>
      <c r="AE253" s="29"/>
      <c r="AF253" s="29"/>
      <c r="AG253" s="27"/>
      <c r="AH253" s="27"/>
      <c r="AI253" s="27"/>
      <c r="AJ253" s="27"/>
      <c r="AK253" s="27"/>
      <c r="AL253" s="27"/>
      <c r="AM253" s="27"/>
      <c r="AN253" s="27"/>
      <c r="AO253" s="27"/>
      <c r="AP253" s="27"/>
      <c r="AQ253" s="27"/>
      <c r="AR253" s="27"/>
      <c r="AS253" s="27"/>
      <c r="AT253" s="27"/>
      <c r="AU253" s="27"/>
      <c r="AV253" s="27"/>
      <c r="AW253" s="27"/>
      <c r="AX253" s="27"/>
      <c r="AY253" s="27"/>
      <c r="AZ253" s="27"/>
      <c r="BA253" s="27"/>
      <c r="BB253" s="27"/>
      <c r="BC253" s="27"/>
      <c r="BD253" s="27"/>
      <c r="BE253" s="27"/>
      <c r="BF253" s="27"/>
      <c r="BG253" s="27"/>
      <c r="BH253" s="27"/>
      <c r="BI253" s="27"/>
      <c r="BJ253" s="27"/>
      <c r="BK253" s="27"/>
      <c r="BL253" s="27"/>
      <c r="BM253" s="27"/>
      <c r="BN253" s="27"/>
      <c r="BO253" s="27"/>
      <c r="BP253" s="27"/>
      <c r="BQ253" s="27"/>
      <c r="BR253" s="27"/>
      <c r="BS253" s="27"/>
      <c r="BT253" s="27"/>
    </row>
    <row r="254" spans="1:72" ht="33.85" customHeight="1">
      <c r="A254" s="26"/>
      <c r="B254" s="27"/>
      <c r="C254" s="28"/>
      <c r="D254" s="27"/>
      <c r="E254" s="27"/>
      <c r="F254" s="27"/>
      <c r="G254" s="27"/>
      <c r="H254" s="27"/>
      <c r="I254" s="27"/>
      <c r="J254" s="27"/>
      <c r="K254" s="27"/>
      <c r="L254" s="27"/>
      <c r="M254" s="27"/>
      <c r="N254" s="27"/>
      <c r="O254" s="27"/>
      <c r="P254" s="27"/>
      <c r="Q254" s="27"/>
      <c r="R254" s="27"/>
      <c r="S254" s="27"/>
      <c r="T254" s="27"/>
      <c r="U254" s="27"/>
      <c r="V254" s="27"/>
      <c r="W254" s="27"/>
      <c r="X254" s="27"/>
      <c r="Y254" s="27"/>
      <c r="Z254" s="29"/>
      <c r="AA254" s="29"/>
      <c r="AB254" s="29"/>
      <c r="AC254" s="29"/>
      <c r="AD254" s="29"/>
      <c r="AE254" s="29"/>
      <c r="AF254" s="29"/>
      <c r="AG254" s="27"/>
      <c r="AH254" s="27"/>
      <c r="AI254" s="27"/>
      <c r="AJ254" s="27"/>
      <c r="AK254" s="27"/>
      <c r="AL254" s="27"/>
      <c r="AM254" s="27"/>
      <c r="AN254" s="27"/>
      <c r="AO254" s="27"/>
      <c r="AP254" s="27"/>
      <c r="AQ254" s="27"/>
      <c r="AR254" s="27"/>
      <c r="AS254" s="27"/>
      <c r="AT254" s="27"/>
      <c r="AU254" s="27"/>
      <c r="AV254" s="27"/>
      <c r="AW254" s="27"/>
      <c r="AX254" s="27"/>
      <c r="AY254" s="27"/>
      <c r="AZ254" s="27"/>
      <c r="BA254" s="27"/>
      <c r="BB254" s="27"/>
      <c r="BC254" s="27"/>
      <c r="BD254" s="27"/>
      <c r="BE254" s="27"/>
      <c r="BF254" s="27"/>
      <c r="BG254" s="27"/>
      <c r="BH254" s="27"/>
      <c r="BI254" s="27"/>
      <c r="BJ254" s="27"/>
      <c r="BK254" s="27"/>
      <c r="BL254" s="27"/>
      <c r="BM254" s="27"/>
      <c r="BN254" s="27"/>
      <c r="BO254" s="27"/>
      <c r="BP254" s="27"/>
      <c r="BQ254" s="27"/>
      <c r="BR254" s="27"/>
      <c r="BS254" s="27"/>
      <c r="BT254" s="27"/>
    </row>
    <row r="255" spans="1:72" ht="33.85" customHeight="1">
      <c r="A255" s="26"/>
      <c r="B255" s="27"/>
      <c r="C255" s="28"/>
      <c r="D255" s="27"/>
      <c r="E255" s="27"/>
      <c r="F255" s="27"/>
      <c r="G255" s="27"/>
      <c r="H255" s="27"/>
      <c r="I255" s="27"/>
      <c r="J255" s="27"/>
      <c r="K255" s="27"/>
      <c r="L255" s="27"/>
      <c r="M255" s="27"/>
      <c r="N255" s="27"/>
      <c r="O255" s="27"/>
      <c r="P255" s="27"/>
      <c r="Q255" s="27"/>
      <c r="R255" s="27"/>
      <c r="S255" s="27"/>
      <c r="T255" s="27"/>
      <c r="U255" s="27"/>
      <c r="V255" s="27"/>
      <c r="W255" s="27"/>
      <c r="X255" s="27"/>
      <c r="Y255" s="27"/>
      <c r="Z255" s="29"/>
      <c r="AA255" s="29"/>
      <c r="AB255" s="29"/>
      <c r="AC255" s="29"/>
      <c r="AD255" s="29"/>
      <c r="AE255" s="29"/>
      <c r="AF255" s="29"/>
      <c r="AG255" s="27"/>
      <c r="AH255" s="27"/>
      <c r="AI255" s="27"/>
      <c r="AJ255" s="27"/>
      <c r="AK255" s="27"/>
      <c r="AL255" s="27"/>
      <c r="AM255" s="27"/>
      <c r="AN255" s="27"/>
      <c r="AO255" s="27"/>
      <c r="AP255" s="27"/>
      <c r="AQ255" s="27"/>
      <c r="AR255" s="27"/>
      <c r="AS255" s="27"/>
      <c r="AT255" s="27"/>
      <c r="AU255" s="27"/>
      <c r="AV255" s="27"/>
      <c r="AW255" s="27"/>
      <c r="AX255" s="27"/>
      <c r="AY255" s="27"/>
      <c r="AZ255" s="27"/>
      <c r="BA255" s="27"/>
      <c r="BB255" s="27"/>
      <c r="BC255" s="27"/>
      <c r="BD255" s="27"/>
      <c r="BE255" s="27"/>
      <c r="BF255" s="27"/>
      <c r="BG255" s="27"/>
      <c r="BH255" s="27"/>
      <c r="BI255" s="27"/>
      <c r="BJ255" s="27"/>
      <c r="BK255" s="27"/>
      <c r="BL255" s="27"/>
      <c r="BM255" s="27"/>
      <c r="BN255" s="27"/>
      <c r="BO255" s="27"/>
      <c r="BP255" s="27"/>
      <c r="BQ255" s="27"/>
      <c r="BR255" s="27"/>
      <c r="BS255" s="27"/>
      <c r="BT255" s="27"/>
    </row>
    <row r="256" spans="1:72" ht="33.85" customHeight="1">
      <c r="A256" s="26"/>
      <c r="B256" s="27"/>
      <c r="C256" s="28"/>
      <c r="D256" s="27"/>
      <c r="E256" s="27"/>
      <c r="F256" s="27"/>
      <c r="G256" s="27"/>
      <c r="H256" s="27"/>
      <c r="I256" s="27"/>
      <c r="J256" s="27"/>
      <c r="K256" s="27"/>
      <c r="L256" s="27"/>
      <c r="M256" s="27"/>
      <c r="N256" s="27"/>
      <c r="O256" s="27"/>
      <c r="P256" s="27"/>
      <c r="Q256" s="27"/>
      <c r="R256" s="27"/>
      <c r="S256" s="27"/>
      <c r="T256" s="27"/>
      <c r="U256" s="27"/>
      <c r="V256" s="27"/>
      <c r="W256" s="27"/>
      <c r="X256" s="27"/>
      <c r="Y256" s="27"/>
      <c r="Z256" s="29"/>
      <c r="AA256" s="29"/>
      <c r="AB256" s="29"/>
      <c r="AC256" s="29"/>
      <c r="AD256" s="29"/>
      <c r="AE256" s="29"/>
      <c r="AF256" s="29"/>
      <c r="AG256" s="27"/>
      <c r="AH256" s="27"/>
      <c r="AI256" s="27"/>
      <c r="AJ256" s="27"/>
      <c r="AK256" s="27"/>
      <c r="AL256" s="27"/>
      <c r="AM256" s="27"/>
      <c r="AN256" s="27"/>
      <c r="AO256" s="27"/>
      <c r="AP256" s="27"/>
      <c r="AQ256" s="27"/>
      <c r="AR256" s="27"/>
      <c r="AS256" s="27"/>
      <c r="AT256" s="27"/>
      <c r="AU256" s="27"/>
      <c r="AV256" s="27"/>
      <c r="AW256" s="27"/>
      <c r="AX256" s="27"/>
      <c r="AY256" s="27"/>
      <c r="AZ256" s="27"/>
      <c r="BA256" s="27"/>
      <c r="BB256" s="27"/>
      <c r="BC256" s="27"/>
      <c r="BD256" s="27"/>
      <c r="BE256" s="27"/>
      <c r="BF256" s="27"/>
      <c r="BG256" s="27"/>
      <c r="BH256" s="27"/>
      <c r="BI256" s="27"/>
      <c r="BJ256" s="27"/>
      <c r="BK256" s="27"/>
      <c r="BL256" s="27"/>
      <c r="BM256" s="27"/>
      <c r="BN256" s="27"/>
      <c r="BO256" s="27"/>
      <c r="BP256" s="27"/>
      <c r="BQ256" s="27"/>
      <c r="BR256" s="27"/>
      <c r="BS256" s="27"/>
      <c r="BT256" s="27"/>
    </row>
    <row r="257" spans="1:72" ht="33.85" customHeight="1">
      <c r="A257" s="26"/>
      <c r="B257" s="27"/>
      <c r="C257" s="28"/>
      <c r="D257" s="27"/>
      <c r="E257" s="27"/>
      <c r="F257" s="27"/>
      <c r="G257" s="27"/>
      <c r="H257" s="27"/>
      <c r="I257" s="27"/>
      <c r="J257" s="27"/>
      <c r="K257" s="27"/>
      <c r="L257" s="27"/>
      <c r="M257" s="27"/>
      <c r="N257" s="27"/>
      <c r="O257" s="27"/>
      <c r="P257" s="27"/>
      <c r="Q257" s="27"/>
      <c r="R257" s="27"/>
      <c r="S257" s="27"/>
      <c r="T257" s="27"/>
      <c r="U257" s="27"/>
      <c r="V257" s="27"/>
      <c r="W257" s="27"/>
      <c r="X257" s="27"/>
      <c r="Y257" s="27"/>
      <c r="Z257" s="29"/>
      <c r="AA257" s="29"/>
      <c r="AB257" s="29"/>
      <c r="AC257" s="29"/>
      <c r="AD257" s="29"/>
      <c r="AE257" s="29"/>
      <c r="AF257" s="29"/>
      <c r="AG257" s="27"/>
      <c r="AH257" s="27"/>
      <c r="AI257" s="27"/>
      <c r="AJ257" s="27"/>
      <c r="AK257" s="27"/>
      <c r="AL257" s="27"/>
      <c r="AM257" s="27"/>
      <c r="AN257" s="27"/>
      <c r="AO257" s="27"/>
      <c r="AP257" s="27"/>
      <c r="AQ257" s="27"/>
      <c r="AR257" s="27"/>
      <c r="AS257" s="27"/>
      <c r="AT257" s="27"/>
      <c r="AU257" s="27"/>
      <c r="AV257" s="27"/>
      <c r="AW257" s="27"/>
      <c r="AX257" s="27"/>
      <c r="AY257" s="27"/>
      <c r="AZ257" s="27"/>
      <c r="BA257" s="27"/>
      <c r="BB257" s="27"/>
      <c r="BC257" s="27"/>
      <c r="BD257" s="27"/>
      <c r="BE257" s="27"/>
      <c r="BF257" s="27"/>
      <c r="BG257" s="27"/>
      <c r="BH257" s="27"/>
      <c r="BI257" s="27"/>
      <c r="BJ257" s="27"/>
      <c r="BK257" s="27"/>
      <c r="BL257" s="27"/>
      <c r="BM257" s="27"/>
      <c r="BN257" s="27"/>
      <c r="BO257" s="27"/>
      <c r="BP257" s="27"/>
      <c r="BQ257" s="27"/>
      <c r="BR257" s="27"/>
      <c r="BS257" s="27"/>
      <c r="BT257" s="27"/>
    </row>
    <row r="258" spans="1:72" ht="33.85" customHeight="1">
      <c r="A258" s="26"/>
      <c r="B258" s="27"/>
      <c r="C258" s="28"/>
      <c r="D258" s="27"/>
      <c r="E258" s="27"/>
      <c r="F258" s="27"/>
      <c r="G258" s="27"/>
      <c r="H258" s="27"/>
      <c r="I258" s="27"/>
      <c r="J258" s="27"/>
      <c r="K258" s="27"/>
      <c r="L258" s="27"/>
      <c r="M258" s="27"/>
      <c r="N258" s="27"/>
      <c r="O258" s="27"/>
      <c r="P258" s="27"/>
      <c r="Q258" s="27"/>
      <c r="R258" s="27"/>
      <c r="S258" s="27"/>
      <c r="T258" s="27"/>
      <c r="U258" s="27"/>
      <c r="V258" s="27"/>
      <c r="W258" s="27"/>
      <c r="X258" s="27"/>
      <c r="Y258" s="27"/>
      <c r="Z258" s="29"/>
      <c r="AA258" s="29"/>
      <c r="AB258" s="29"/>
      <c r="AC258" s="29"/>
      <c r="AD258" s="29"/>
      <c r="AE258" s="29"/>
      <c r="AF258" s="29"/>
      <c r="AG258" s="27"/>
      <c r="AH258" s="27"/>
      <c r="AI258" s="27"/>
      <c r="AJ258" s="27"/>
      <c r="AK258" s="27"/>
      <c r="AL258" s="27"/>
      <c r="AM258" s="27"/>
      <c r="AN258" s="27"/>
      <c r="AO258" s="27"/>
      <c r="AP258" s="27"/>
      <c r="AQ258" s="27"/>
      <c r="AR258" s="27"/>
      <c r="AS258" s="27"/>
      <c r="AT258" s="27"/>
      <c r="AU258" s="27"/>
      <c r="AV258" s="27"/>
      <c r="AW258" s="27"/>
      <c r="AX258" s="27"/>
      <c r="AY258" s="27"/>
      <c r="AZ258" s="27"/>
      <c r="BA258" s="27"/>
      <c r="BB258" s="27"/>
      <c r="BC258" s="27"/>
      <c r="BD258" s="27"/>
      <c r="BE258" s="27"/>
      <c r="BF258" s="27"/>
      <c r="BG258" s="27"/>
      <c r="BH258" s="27"/>
      <c r="BI258" s="27"/>
      <c r="BJ258" s="27"/>
      <c r="BK258" s="27"/>
      <c r="BL258" s="27"/>
      <c r="BM258" s="27"/>
      <c r="BN258" s="27"/>
      <c r="BO258" s="27"/>
      <c r="BP258" s="27"/>
      <c r="BQ258" s="27"/>
      <c r="BR258" s="27"/>
      <c r="BS258" s="27"/>
      <c r="BT258" s="27"/>
    </row>
    <row r="259" spans="1:72" ht="33.85" customHeight="1">
      <c r="A259" s="26"/>
      <c r="B259" s="27"/>
      <c r="C259" s="28"/>
      <c r="D259" s="27"/>
      <c r="E259" s="27"/>
      <c r="F259" s="27"/>
      <c r="G259" s="27"/>
      <c r="H259" s="27"/>
      <c r="I259" s="27"/>
      <c r="J259" s="27"/>
      <c r="K259" s="27"/>
      <c r="L259" s="27"/>
      <c r="M259" s="27"/>
      <c r="N259" s="27"/>
      <c r="O259" s="27"/>
      <c r="P259" s="27"/>
      <c r="Q259" s="27"/>
      <c r="R259" s="27"/>
      <c r="S259" s="27"/>
      <c r="T259" s="27"/>
      <c r="U259" s="27"/>
      <c r="V259" s="27"/>
      <c r="W259" s="27"/>
      <c r="X259" s="27"/>
      <c r="Y259" s="27"/>
      <c r="Z259" s="29"/>
      <c r="AA259" s="29"/>
      <c r="AB259" s="29"/>
      <c r="AC259" s="29"/>
      <c r="AD259" s="29"/>
      <c r="AE259" s="29"/>
      <c r="AF259" s="29"/>
      <c r="AG259" s="27"/>
      <c r="AH259" s="27"/>
      <c r="AI259" s="27"/>
      <c r="AJ259" s="27"/>
      <c r="AK259" s="27"/>
      <c r="AL259" s="27"/>
      <c r="AM259" s="27"/>
      <c r="AN259" s="27"/>
      <c r="AO259" s="27"/>
      <c r="AP259" s="27"/>
      <c r="AQ259" s="27"/>
      <c r="AR259" s="27"/>
      <c r="AS259" s="27"/>
      <c r="AT259" s="27"/>
      <c r="AU259" s="27"/>
      <c r="AV259" s="27"/>
      <c r="AW259" s="27"/>
      <c r="AX259" s="27"/>
      <c r="AY259" s="27"/>
      <c r="AZ259" s="27"/>
      <c r="BA259" s="27"/>
      <c r="BB259" s="27"/>
      <c r="BC259" s="27"/>
      <c r="BD259" s="27"/>
      <c r="BE259" s="27"/>
      <c r="BF259" s="27"/>
      <c r="BG259" s="27"/>
      <c r="BH259" s="27"/>
      <c r="BI259" s="27"/>
      <c r="BJ259" s="27"/>
      <c r="BK259" s="27"/>
      <c r="BL259" s="27"/>
      <c r="BM259" s="27"/>
      <c r="BN259" s="27"/>
      <c r="BO259" s="27"/>
      <c r="BP259" s="27"/>
      <c r="BQ259" s="27"/>
      <c r="BR259" s="27"/>
      <c r="BS259" s="27"/>
      <c r="BT259" s="27"/>
    </row>
    <row r="260" spans="1:72" ht="33.85" customHeight="1">
      <c r="A260" s="26"/>
      <c r="B260" s="27"/>
      <c r="C260" s="28"/>
      <c r="D260" s="27"/>
      <c r="E260" s="27"/>
      <c r="F260" s="27"/>
      <c r="G260" s="27"/>
      <c r="H260" s="27"/>
      <c r="I260" s="27"/>
      <c r="J260" s="27"/>
      <c r="K260" s="27"/>
      <c r="L260" s="27"/>
      <c r="M260" s="27"/>
      <c r="N260" s="27"/>
      <c r="O260" s="27"/>
      <c r="P260" s="27"/>
      <c r="Q260" s="27"/>
      <c r="R260" s="27"/>
      <c r="S260" s="27"/>
      <c r="T260" s="27"/>
      <c r="U260" s="27"/>
      <c r="V260" s="27"/>
      <c r="W260" s="27"/>
      <c r="X260" s="27"/>
      <c r="Y260" s="27"/>
      <c r="Z260" s="29"/>
      <c r="AA260" s="29"/>
      <c r="AB260" s="29"/>
      <c r="AC260" s="29"/>
      <c r="AD260" s="29"/>
      <c r="AE260" s="29"/>
      <c r="AF260" s="29"/>
      <c r="AG260" s="27"/>
      <c r="AH260" s="27"/>
      <c r="AI260" s="27"/>
      <c r="AJ260" s="27"/>
      <c r="AK260" s="27"/>
      <c r="AL260" s="27"/>
      <c r="AM260" s="27"/>
      <c r="AN260" s="27"/>
      <c r="AO260" s="27"/>
      <c r="AP260" s="27"/>
      <c r="AQ260" s="27"/>
      <c r="AR260" s="27"/>
      <c r="AS260" s="27"/>
      <c r="AT260" s="27"/>
      <c r="AU260" s="27"/>
      <c r="AV260" s="27"/>
      <c r="AW260" s="27"/>
      <c r="AX260" s="27"/>
      <c r="AY260" s="27"/>
      <c r="AZ260" s="27"/>
      <c r="BA260" s="27"/>
      <c r="BB260" s="27"/>
      <c r="BC260" s="27"/>
      <c r="BD260" s="27"/>
      <c r="BE260" s="27"/>
      <c r="BF260" s="27"/>
      <c r="BG260" s="27"/>
      <c r="BH260" s="27"/>
      <c r="BI260" s="27"/>
      <c r="BJ260" s="27"/>
      <c r="BK260" s="27"/>
      <c r="BL260" s="27"/>
      <c r="BM260" s="27"/>
      <c r="BN260" s="27"/>
      <c r="BO260" s="27"/>
      <c r="BP260" s="27"/>
      <c r="BQ260" s="27"/>
      <c r="BR260" s="27"/>
      <c r="BS260" s="27"/>
      <c r="BT260" s="27"/>
    </row>
    <row r="261" spans="1:72" ht="33.85" customHeight="1">
      <c r="A261" s="26"/>
      <c r="B261" s="27"/>
      <c r="C261" s="28"/>
      <c r="D261" s="27"/>
      <c r="E261" s="27"/>
      <c r="F261" s="27"/>
      <c r="G261" s="27"/>
      <c r="H261" s="27"/>
      <c r="I261" s="27"/>
      <c r="J261" s="27"/>
      <c r="K261" s="27"/>
      <c r="L261" s="27"/>
      <c r="M261" s="27"/>
      <c r="N261" s="27"/>
      <c r="O261" s="27"/>
      <c r="P261" s="27"/>
      <c r="Q261" s="27"/>
      <c r="R261" s="27"/>
      <c r="S261" s="27"/>
      <c r="T261" s="27"/>
      <c r="U261" s="27"/>
      <c r="V261" s="27"/>
      <c r="W261" s="27"/>
      <c r="X261" s="27"/>
      <c r="Y261" s="27"/>
      <c r="Z261" s="29"/>
      <c r="AA261" s="29"/>
      <c r="AB261" s="29"/>
      <c r="AC261" s="29"/>
      <c r="AD261" s="29"/>
      <c r="AE261" s="29"/>
      <c r="AF261" s="29"/>
      <c r="AG261" s="27"/>
      <c r="AH261" s="27"/>
      <c r="AI261" s="27"/>
      <c r="AJ261" s="27"/>
      <c r="AK261" s="27"/>
      <c r="AL261" s="27"/>
      <c r="AM261" s="27"/>
      <c r="AN261" s="27"/>
      <c r="AO261" s="27"/>
      <c r="AP261" s="27"/>
      <c r="AQ261" s="27"/>
      <c r="AR261" s="27"/>
      <c r="AS261" s="27"/>
      <c r="AT261" s="27"/>
      <c r="AU261" s="27"/>
      <c r="AV261" s="27"/>
      <c r="AW261" s="27"/>
      <c r="AX261" s="27"/>
      <c r="AY261" s="27"/>
      <c r="AZ261" s="27"/>
      <c r="BA261" s="27"/>
      <c r="BB261" s="27"/>
      <c r="BC261" s="27"/>
      <c r="BD261" s="27"/>
      <c r="BE261" s="27"/>
      <c r="BF261" s="27"/>
      <c r="BG261" s="27"/>
      <c r="BH261" s="27"/>
      <c r="BI261" s="27"/>
      <c r="BJ261" s="27"/>
      <c r="BK261" s="27"/>
      <c r="BL261" s="27"/>
      <c r="BM261" s="27"/>
      <c r="BN261" s="27"/>
      <c r="BO261" s="27"/>
      <c r="BP261" s="27"/>
      <c r="BQ261" s="27"/>
      <c r="BR261" s="27"/>
      <c r="BS261" s="27"/>
      <c r="BT261" s="27"/>
    </row>
    <row r="262" spans="1:72" ht="33.85" customHeight="1">
      <c r="A262" s="26"/>
      <c r="B262" s="27"/>
      <c r="C262" s="28"/>
      <c r="D262" s="27"/>
      <c r="E262" s="27"/>
      <c r="F262" s="27"/>
      <c r="G262" s="27"/>
      <c r="H262" s="27"/>
      <c r="I262" s="27"/>
      <c r="J262" s="27"/>
      <c r="K262" s="27"/>
      <c r="L262" s="27"/>
      <c r="M262" s="27"/>
      <c r="N262" s="27"/>
      <c r="O262" s="27"/>
      <c r="P262" s="27"/>
      <c r="Q262" s="27"/>
      <c r="R262" s="27"/>
      <c r="S262" s="27"/>
      <c r="T262" s="27"/>
      <c r="U262" s="27"/>
      <c r="V262" s="27"/>
      <c r="W262" s="27"/>
      <c r="X262" s="27"/>
      <c r="Y262" s="27"/>
      <c r="Z262" s="29"/>
      <c r="AA262" s="29"/>
      <c r="AB262" s="29"/>
      <c r="AC262" s="29"/>
      <c r="AD262" s="29"/>
      <c r="AE262" s="29"/>
      <c r="AF262" s="29"/>
      <c r="AG262" s="27"/>
      <c r="AH262" s="27"/>
      <c r="AI262" s="27"/>
      <c r="AJ262" s="27"/>
      <c r="AK262" s="27"/>
      <c r="AL262" s="27"/>
      <c r="AM262" s="27"/>
      <c r="AN262" s="27"/>
      <c r="AO262" s="27"/>
      <c r="AP262" s="27"/>
      <c r="AQ262" s="27"/>
      <c r="AR262" s="27"/>
      <c r="AS262" s="27"/>
      <c r="AT262" s="27"/>
      <c r="AU262" s="27"/>
      <c r="AV262" s="27"/>
      <c r="AW262" s="27"/>
      <c r="AX262" s="27"/>
      <c r="AY262" s="27"/>
      <c r="AZ262" s="27"/>
      <c r="BA262" s="27"/>
      <c r="BB262" s="27"/>
      <c r="BC262" s="27"/>
      <c r="BD262" s="27"/>
      <c r="BE262" s="27"/>
      <c r="BF262" s="27"/>
      <c r="BG262" s="27"/>
      <c r="BH262" s="27"/>
      <c r="BI262" s="27"/>
      <c r="BJ262" s="27"/>
      <c r="BK262" s="27"/>
      <c r="BL262" s="27"/>
      <c r="BM262" s="27"/>
      <c r="BN262" s="27"/>
      <c r="BO262" s="27"/>
      <c r="BP262" s="27"/>
      <c r="BQ262" s="27"/>
      <c r="BR262" s="27"/>
      <c r="BS262" s="27"/>
      <c r="BT262" s="27"/>
    </row>
    <row r="263" spans="1:72" ht="33.85" customHeight="1">
      <c r="A263" s="26"/>
      <c r="B263" s="27"/>
      <c r="C263" s="28"/>
      <c r="D263" s="27"/>
      <c r="E263" s="27"/>
      <c r="F263" s="27"/>
      <c r="G263" s="27"/>
      <c r="H263" s="27"/>
      <c r="I263" s="27"/>
      <c r="J263" s="27"/>
      <c r="K263" s="27"/>
      <c r="L263" s="27"/>
      <c r="M263" s="27"/>
      <c r="N263" s="27"/>
      <c r="O263" s="27"/>
      <c r="P263" s="27"/>
      <c r="Q263" s="27"/>
      <c r="R263" s="27"/>
      <c r="S263" s="27"/>
      <c r="T263" s="27"/>
      <c r="U263" s="27"/>
      <c r="V263" s="27"/>
      <c r="W263" s="27"/>
      <c r="X263" s="27"/>
      <c r="Y263" s="27"/>
      <c r="Z263" s="29"/>
      <c r="AA263" s="29"/>
      <c r="AB263" s="29"/>
      <c r="AC263" s="29"/>
      <c r="AD263" s="29"/>
      <c r="AE263" s="29"/>
      <c r="AF263" s="29"/>
      <c r="AG263" s="27"/>
      <c r="AH263" s="27"/>
      <c r="AI263" s="27"/>
      <c r="AJ263" s="27"/>
      <c r="AK263" s="27"/>
      <c r="AL263" s="27"/>
      <c r="AM263" s="27"/>
      <c r="AN263" s="27"/>
      <c r="AO263" s="27"/>
      <c r="AP263" s="27"/>
      <c r="AQ263" s="27"/>
      <c r="AR263" s="27"/>
      <c r="AS263" s="27"/>
      <c r="AT263" s="27"/>
      <c r="AU263" s="27"/>
      <c r="AV263" s="27"/>
      <c r="AW263" s="27"/>
      <c r="AX263" s="27"/>
      <c r="AY263" s="27"/>
      <c r="AZ263" s="27"/>
      <c r="BA263" s="27"/>
      <c r="BB263" s="27"/>
      <c r="BC263" s="27"/>
      <c r="BD263" s="27"/>
      <c r="BE263" s="27"/>
      <c r="BF263" s="27"/>
      <c r="BG263" s="27"/>
      <c r="BH263" s="27"/>
      <c r="BI263" s="27"/>
      <c r="BJ263" s="27"/>
      <c r="BK263" s="27"/>
      <c r="BL263" s="27"/>
      <c r="BM263" s="27"/>
      <c r="BN263" s="27"/>
      <c r="BO263" s="27"/>
      <c r="BP263" s="27"/>
      <c r="BQ263" s="27"/>
      <c r="BR263" s="27"/>
      <c r="BS263" s="27"/>
      <c r="BT263" s="27"/>
    </row>
    <row r="264" spans="1:72" ht="33.85" customHeight="1">
      <c r="A264" s="26"/>
      <c r="B264" s="27"/>
      <c r="C264" s="28"/>
      <c r="D264" s="27"/>
      <c r="E264" s="27"/>
      <c r="F264" s="27"/>
      <c r="G264" s="27"/>
      <c r="H264" s="27"/>
      <c r="I264" s="27"/>
      <c r="J264" s="27"/>
      <c r="K264" s="27"/>
      <c r="L264" s="27"/>
      <c r="M264" s="27"/>
      <c r="N264" s="27"/>
      <c r="O264" s="27"/>
      <c r="P264" s="27"/>
      <c r="Q264" s="27"/>
      <c r="R264" s="27"/>
      <c r="S264" s="27"/>
      <c r="T264" s="27"/>
      <c r="U264" s="27"/>
      <c r="V264" s="27"/>
      <c r="W264" s="27"/>
      <c r="X264" s="27"/>
      <c r="Y264" s="27"/>
      <c r="Z264" s="29"/>
      <c r="AA264" s="29"/>
      <c r="AB264" s="29"/>
      <c r="AC264" s="29"/>
      <c r="AD264" s="29"/>
      <c r="AE264" s="29"/>
      <c r="AF264" s="29"/>
      <c r="AG264" s="27"/>
      <c r="AH264" s="27"/>
      <c r="AI264" s="27"/>
      <c r="AJ264" s="27"/>
      <c r="AK264" s="27"/>
      <c r="AL264" s="27"/>
      <c r="AM264" s="27"/>
      <c r="AN264" s="27"/>
      <c r="AO264" s="27"/>
      <c r="AP264" s="27"/>
      <c r="AQ264" s="27"/>
      <c r="AR264" s="27"/>
      <c r="AS264" s="27"/>
      <c r="AT264" s="27"/>
      <c r="AU264" s="27"/>
      <c r="AV264" s="27"/>
      <c r="AW264" s="27"/>
      <c r="AX264" s="27"/>
      <c r="AY264" s="27"/>
      <c r="AZ264" s="27"/>
      <c r="BA264" s="27"/>
      <c r="BB264" s="27"/>
      <c r="BC264" s="27"/>
      <c r="BD264" s="27"/>
      <c r="BE264" s="27"/>
      <c r="BF264" s="27"/>
      <c r="BG264" s="27"/>
      <c r="BH264" s="27"/>
      <c r="BI264" s="27"/>
      <c r="BJ264" s="27"/>
      <c r="BK264" s="27"/>
      <c r="BL264" s="27"/>
      <c r="BM264" s="27"/>
      <c r="BN264" s="27"/>
      <c r="BO264" s="27"/>
      <c r="BP264" s="27"/>
      <c r="BQ264" s="27"/>
      <c r="BR264" s="27"/>
      <c r="BS264" s="27"/>
      <c r="BT264" s="27"/>
    </row>
    <row r="265" spans="1:72" ht="33.85" customHeight="1">
      <c r="A265" s="26"/>
      <c r="B265" s="27"/>
      <c r="C265" s="28"/>
      <c r="D265" s="27"/>
      <c r="E265" s="27"/>
      <c r="F265" s="27"/>
      <c r="G265" s="27"/>
      <c r="H265" s="27"/>
      <c r="I265" s="27"/>
      <c r="J265" s="27"/>
      <c r="K265" s="27"/>
      <c r="L265" s="27"/>
      <c r="M265" s="27"/>
      <c r="N265" s="27"/>
      <c r="O265" s="27"/>
      <c r="P265" s="27"/>
      <c r="Q265" s="27"/>
      <c r="R265" s="27"/>
      <c r="S265" s="27"/>
      <c r="T265" s="27"/>
      <c r="U265" s="27"/>
      <c r="V265" s="27"/>
      <c r="W265" s="27"/>
      <c r="X265" s="27"/>
      <c r="Y265" s="27"/>
      <c r="Z265" s="29"/>
      <c r="AA265" s="29"/>
      <c r="AB265" s="29"/>
      <c r="AC265" s="29"/>
      <c r="AD265" s="29"/>
      <c r="AE265" s="29"/>
      <c r="AF265" s="29"/>
      <c r="AG265" s="27"/>
      <c r="AH265" s="27"/>
      <c r="AI265" s="27"/>
      <c r="AJ265" s="27"/>
      <c r="AK265" s="27"/>
      <c r="AL265" s="27"/>
      <c r="AM265" s="27"/>
      <c r="AN265" s="27"/>
      <c r="AO265" s="27"/>
      <c r="AP265" s="27"/>
      <c r="AQ265" s="27"/>
      <c r="AR265" s="27"/>
      <c r="AS265" s="27"/>
      <c r="AT265" s="27"/>
      <c r="AU265" s="27"/>
      <c r="AV265" s="27"/>
      <c r="AW265" s="27"/>
      <c r="AX265" s="27"/>
      <c r="AY265" s="27"/>
      <c r="AZ265" s="27"/>
      <c r="BA265" s="27"/>
      <c r="BB265" s="27"/>
      <c r="BC265" s="27"/>
      <c r="BD265" s="27"/>
      <c r="BE265" s="27"/>
      <c r="BF265" s="27"/>
      <c r="BG265" s="27"/>
      <c r="BH265" s="27"/>
      <c r="BI265" s="27"/>
      <c r="BJ265" s="27"/>
      <c r="BK265" s="27"/>
      <c r="BL265" s="27"/>
      <c r="BM265" s="27"/>
      <c r="BN265" s="27"/>
      <c r="BO265" s="27"/>
      <c r="BP265" s="27"/>
      <c r="BQ265" s="27"/>
      <c r="BR265" s="27"/>
      <c r="BS265" s="27"/>
      <c r="BT265" s="27"/>
    </row>
    <row r="266" spans="1:72" ht="33.85" customHeight="1">
      <c r="A266" s="26"/>
      <c r="B266" s="27"/>
      <c r="C266" s="28"/>
      <c r="D266" s="27"/>
      <c r="E266" s="27"/>
      <c r="F266" s="27"/>
      <c r="G266" s="27"/>
      <c r="H266" s="27"/>
      <c r="I266" s="27"/>
      <c r="J266" s="27"/>
      <c r="K266" s="27"/>
      <c r="L266" s="27"/>
      <c r="M266" s="27"/>
      <c r="N266" s="27"/>
      <c r="O266" s="27"/>
      <c r="P266" s="27"/>
      <c r="Q266" s="27"/>
      <c r="R266" s="27"/>
      <c r="S266" s="27"/>
      <c r="T266" s="27"/>
      <c r="U266" s="27"/>
      <c r="V266" s="27"/>
      <c r="W266" s="27"/>
      <c r="X266" s="27"/>
      <c r="Y266" s="27"/>
      <c r="Z266" s="29"/>
      <c r="AA266" s="29"/>
      <c r="AB266" s="29"/>
      <c r="AC266" s="29"/>
      <c r="AD266" s="29"/>
      <c r="AE266" s="29"/>
      <c r="AF266" s="29"/>
      <c r="AG266" s="27"/>
      <c r="AH266" s="27"/>
      <c r="AI266" s="27"/>
      <c r="AJ266" s="27"/>
      <c r="AK266" s="27"/>
      <c r="AL266" s="27"/>
      <c r="AM266" s="27"/>
      <c r="AN266" s="27"/>
      <c r="AO266" s="27"/>
      <c r="AP266" s="27"/>
      <c r="AQ266" s="27"/>
      <c r="AR266" s="27"/>
      <c r="AS266" s="27"/>
      <c r="AT266" s="27"/>
      <c r="AU266" s="27"/>
      <c r="AV266" s="27"/>
      <c r="AW266" s="27"/>
      <c r="AX266" s="27"/>
      <c r="AY266" s="27"/>
      <c r="AZ266" s="27"/>
      <c r="BA266" s="27"/>
      <c r="BB266" s="27"/>
      <c r="BC266" s="27"/>
      <c r="BD266" s="27"/>
      <c r="BE266" s="27"/>
      <c r="BF266" s="27"/>
      <c r="BG266" s="27"/>
      <c r="BH266" s="27"/>
      <c r="BI266" s="27"/>
      <c r="BJ266" s="27"/>
      <c r="BK266" s="27"/>
      <c r="BL266" s="27"/>
      <c r="BM266" s="27"/>
      <c r="BN266" s="27"/>
      <c r="BO266" s="27"/>
      <c r="BP266" s="27"/>
      <c r="BQ266" s="27"/>
      <c r="BR266" s="27"/>
      <c r="BS266" s="27"/>
      <c r="BT266" s="27"/>
    </row>
    <row r="267" spans="1:72" ht="33.85" customHeight="1">
      <c r="A267" s="26"/>
      <c r="B267" s="27"/>
      <c r="C267" s="28"/>
      <c r="D267" s="27"/>
      <c r="E267" s="27"/>
      <c r="F267" s="27"/>
      <c r="G267" s="27"/>
      <c r="H267" s="27"/>
      <c r="I267" s="27"/>
      <c r="J267" s="27"/>
      <c r="K267" s="27"/>
      <c r="L267" s="27"/>
      <c r="M267" s="27"/>
      <c r="N267" s="27"/>
      <c r="O267" s="27"/>
      <c r="P267" s="27"/>
      <c r="Q267" s="27"/>
      <c r="R267" s="27"/>
      <c r="S267" s="27"/>
      <c r="T267" s="27"/>
      <c r="U267" s="27"/>
      <c r="V267" s="27"/>
      <c r="W267" s="27"/>
      <c r="X267" s="27"/>
      <c r="Y267" s="27"/>
      <c r="Z267" s="29"/>
      <c r="AA267" s="29"/>
      <c r="AB267" s="29"/>
      <c r="AC267" s="29"/>
      <c r="AD267" s="29"/>
      <c r="AE267" s="29"/>
      <c r="AF267" s="29"/>
      <c r="AG267" s="27"/>
      <c r="AH267" s="27"/>
      <c r="AI267" s="27"/>
      <c r="AJ267" s="27"/>
      <c r="AK267" s="27"/>
      <c r="AL267" s="27"/>
      <c r="AM267" s="27"/>
      <c r="AN267" s="27"/>
      <c r="AO267" s="27"/>
      <c r="AP267" s="27"/>
      <c r="AQ267" s="27"/>
      <c r="AR267" s="27"/>
      <c r="AS267" s="27"/>
      <c r="AT267" s="27"/>
      <c r="AU267" s="27"/>
      <c r="AV267" s="27"/>
      <c r="AW267" s="27"/>
      <c r="AX267" s="27"/>
      <c r="AY267" s="27"/>
      <c r="AZ267" s="27"/>
      <c r="BA267" s="27"/>
      <c r="BB267" s="27"/>
      <c r="BC267" s="27"/>
      <c r="BD267" s="27"/>
      <c r="BE267" s="27"/>
      <c r="BF267" s="27"/>
      <c r="BG267" s="27"/>
      <c r="BH267" s="27"/>
      <c r="BI267" s="27"/>
      <c r="BJ267" s="27"/>
      <c r="BK267" s="27"/>
      <c r="BL267" s="27"/>
      <c r="BM267" s="27"/>
      <c r="BN267" s="27"/>
      <c r="BO267" s="27"/>
      <c r="BP267" s="27"/>
      <c r="BQ267" s="27"/>
      <c r="BR267" s="27"/>
      <c r="BS267" s="27"/>
      <c r="BT267" s="27"/>
    </row>
    <row r="268" spans="1:72" ht="33.85" customHeight="1">
      <c r="A268" s="26"/>
      <c r="B268" s="27"/>
      <c r="C268" s="28"/>
      <c r="D268" s="27"/>
      <c r="E268" s="27"/>
      <c r="F268" s="27"/>
      <c r="G268" s="27"/>
      <c r="H268" s="27"/>
      <c r="I268" s="27"/>
      <c r="J268" s="27"/>
      <c r="K268" s="27"/>
      <c r="L268" s="27"/>
      <c r="M268" s="27"/>
      <c r="N268" s="27"/>
      <c r="O268" s="27"/>
      <c r="P268" s="27"/>
      <c r="Q268" s="27"/>
      <c r="R268" s="27"/>
      <c r="S268" s="27"/>
      <c r="T268" s="27"/>
      <c r="U268" s="27"/>
      <c r="V268" s="27"/>
      <c r="W268" s="27"/>
      <c r="X268" s="27"/>
      <c r="Y268" s="27"/>
      <c r="Z268" s="29"/>
      <c r="AA268" s="29"/>
      <c r="AB268" s="29"/>
      <c r="AC268" s="29"/>
      <c r="AD268" s="29"/>
      <c r="AE268" s="29"/>
      <c r="AF268" s="29"/>
      <c r="AG268" s="27"/>
      <c r="AH268" s="27"/>
      <c r="AI268" s="27"/>
      <c r="AJ268" s="27"/>
      <c r="AK268" s="27"/>
      <c r="AL268" s="27"/>
      <c r="AM268" s="27"/>
      <c r="AN268" s="27"/>
      <c r="AO268" s="27"/>
      <c r="AP268" s="27"/>
      <c r="AQ268" s="27"/>
      <c r="AR268" s="27"/>
      <c r="AS268" s="27"/>
      <c r="AT268" s="27"/>
      <c r="AU268" s="27"/>
      <c r="AV268" s="27"/>
      <c r="AW268" s="27"/>
      <c r="AX268" s="27"/>
      <c r="AY268" s="27"/>
      <c r="AZ268" s="27"/>
      <c r="BA268" s="27"/>
      <c r="BB268" s="27"/>
      <c r="BC268" s="27"/>
      <c r="BD268" s="27"/>
      <c r="BE268" s="27"/>
      <c r="BF268" s="27"/>
      <c r="BG268" s="27"/>
      <c r="BH268" s="27"/>
      <c r="BI268" s="27"/>
      <c r="BJ268" s="27"/>
      <c r="BK268" s="27"/>
      <c r="BL268" s="27"/>
      <c r="BM268" s="27"/>
      <c r="BN268" s="27"/>
      <c r="BO268" s="27"/>
      <c r="BP268" s="27"/>
      <c r="BQ268" s="27"/>
      <c r="BR268" s="27"/>
      <c r="BS268" s="27"/>
      <c r="BT268" s="27"/>
    </row>
    <row r="269" spans="1:72" ht="33.85" customHeight="1">
      <c r="A269" s="26"/>
      <c r="B269" s="27"/>
      <c r="C269" s="28"/>
      <c r="D269" s="27"/>
      <c r="E269" s="27"/>
      <c r="F269" s="27"/>
      <c r="G269" s="27"/>
      <c r="H269" s="27"/>
      <c r="I269" s="27"/>
      <c r="J269" s="27"/>
      <c r="K269" s="27"/>
      <c r="L269" s="27"/>
      <c r="M269" s="27"/>
      <c r="N269" s="27"/>
      <c r="O269" s="27"/>
      <c r="P269" s="27"/>
      <c r="Q269" s="27"/>
      <c r="R269" s="27"/>
      <c r="S269" s="27"/>
      <c r="T269" s="27"/>
      <c r="U269" s="27"/>
      <c r="V269" s="27"/>
      <c r="W269" s="27"/>
      <c r="X269" s="27"/>
      <c r="Y269" s="27"/>
      <c r="Z269" s="29"/>
      <c r="AA269" s="29"/>
      <c r="AB269" s="29"/>
      <c r="AC269" s="29"/>
      <c r="AD269" s="29"/>
      <c r="AE269" s="29"/>
      <c r="AF269" s="29"/>
      <c r="AG269" s="27"/>
      <c r="AH269" s="27"/>
      <c r="AI269" s="27"/>
      <c r="AJ269" s="27"/>
      <c r="AK269" s="27"/>
      <c r="AL269" s="27"/>
      <c r="AM269" s="27"/>
      <c r="AN269" s="27"/>
      <c r="AO269" s="27"/>
      <c r="AP269" s="27"/>
      <c r="AQ269" s="27"/>
      <c r="AR269" s="27"/>
      <c r="AS269" s="27"/>
      <c r="AT269" s="27"/>
      <c r="AU269" s="27"/>
      <c r="AV269" s="27"/>
      <c r="AW269" s="27"/>
      <c r="AX269" s="27"/>
      <c r="AY269" s="27"/>
      <c r="AZ269" s="27"/>
      <c r="BA269" s="27"/>
      <c r="BB269" s="27"/>
      <c r="BC269" s="27"/>
      <c r="BD269" s="27"/>
      <c r="BE269" s="27"/>
      <c r="BF269" s="27"/>
      <c r="BG269" s="27"/>
      <c r="BH269" s="27"/>
      <c r="BI269" s="27"/>
      <c r="BJ269" s="27"/>
      <c r="BK269" s="27"/>
      <c r="BL269" s="27"/>
      <c r="BM269" s="27"/>
      <c r="BN269" s="27"/>
      <c r="BO269" s="27"/>
      <c r="BP269" s="27"/>
      <c r="BQ269" s="27"/>
      <c r="BR269" s="27"/>
      <c r="BS269" s="27"/>
      <c r="BT269" s="27"/>
    </row>
    <row r="270" spans="1:72" ht="33.85" customHeight="1">
      <c r="A270" s="26"/>
      <c r="B270" s="27"/>
      <c r="C270" s="28"/>
      <c r="D270" s="27"/>
      <c r="E270" s="27"/>
      <c r="F270" s="27"/>
      <c r="G270" s="27"/>
      <c r="H270" s="27"/>
      <c r="I270" s="27"/>
      <c r="J270" s="27"/>
      <c r="K270" s="27"/>
      <c r="L270" s="27"/>
      <c r="M270" s="27"/>
      <c r="N270" s="27"/>
      <c r="O270" s="27"/>
      <c r="P270" s="27"/>
      <c r="Q270" s="27"/>
      <c r="R270" s="27"/>
      <c r="S270" s="27"/>
      <c r="T270" s="27"/>
      <c r="U270" s="27"/>
      <c r="V270" s="27"/>
      <c r="W270" s="27"/>
      <c r="X270" s="27"/>
      <c r="Y270" s="27"/>
      <c r="Z270" s="29"/>
      <c r="AA270" s="29"/>
      <c r="AB270" s="29"/>
      <c r="AC270" s="29"/>
      <c r="AD270" s="29"/>
      <c r="AE270" s="29"/>
      <c r="AF270" s="29"/>
      <c r="AG270" s="27"/>
      <c r="AH270" s="27"/>
      <c r="AI270" s="27"/>
      <c r="AJ270" s="27"/>
      <c r="AK270" s="27"/>
      <c r="AL270" s="27"/>
      <c r="AM270" s="27"/>
      <c r="AN270" s="27"/>
      <c r="AO270" s="27"/>
      <c r="AP270" s="27"/>
      <c r="AQ270" s="27"/>
      <c r="AR270" s="27"/>
      <c r="AS270" s="27"/>
      <c r="AT270" s="27"/>
      <c r="AU270" s="27"/>
      <c r="AV270" s="27"/>
      <c r="AW270" s="27"/>
      <c r="AX270" s="27"/>
      <c r="AY270" s="27"/>
      <c r="AZ270" s="27"/>
      <c r="BA270" s="27"/>
      <c r="BB270" s="27"/>
      <c r="BC270" s="27"/>
      <c r="BD270" s="27"/>
      <c r="BE270" s="27"/>
      <c r="BF270" s="27"/>
      <c r="BG270" s="27"/>
      <c r="BH270" s="27"/>
      <c r="BI270" s="27"/>
      <c r="BJ270" s="27"/>
      <c r="BK270" s="27"/>
      <c r="BL270" s="27"/>
      <c r="BM270" s="27"/>
      <c r="BN270" s="27"/>
      <c r="BO270" s="27"/>
      <c r="BP270" s="27"/>
      <c r="BQ270" s="27"/>
      <c r="BR270" s="27"/>
      <c r="BS270" s="27"/>
      <c r="BT270" s="27"/>
    </row>
    <row r="271" spans="1:72" ht="33.85" customHeight="1">
      <c r="A271" s="26"/>
      <c r="B271" s="27"/>
      <c r="C271" s="28"/>
      <c r="D271" s="27"/>
      <c r="E271" s="27"/>
      <c r="F271" s="27"/>
      <c r="G271" s="27"/>
      <c r="H271" s="27"/>
      <c r="I271" s="27"/>
      <c r="J271" s="27"/>
      <c r="K271" s="27"/>
      <c r="L271" s="27"/>
      <c r="M271" s="27"/>
      <c r="N271" s="27"/>
      <c r="O271" s="27"/>
      <c r="P271" s="27"/>
      <c r="Q271" s="27"/>
      <c r="R271" s="27"/>
      <c r="S271" s="27"/>
      <c r="T271" s="27"/>
      <c r="U271" s="27"/>
      <c r="V271" s="27"/>
      <c r="W271" s="27"/>
      <c r="X271" s="27"/>
      <c r="Y271" s="27"/>
      <c r="Z271" s="29"/>
      <c r="AA271" s="29"/>
      <c r="AB271" s="29"/>
      <c r="AC271" s="29"/>
      <c r="AD271" s="29"/>
      <c r="AE271" s="29"/>
      <c r="AF271" s="29"/>
      <c r="AG271" s="27"/>
      <c r="AH271" s="27"/>
      <c r="AI271" s="27"/>
      <c r="AJ271" s="27"/>
      <c r="AK271" s="27"/>
      <c r="AL271" s="27"/>
      <c r="AM271" s="27"/>
      <c r="AN271" s="27"/>
      <c r="AO271" s="27"/>
      <c r="AP271" s="27"/>
      <c r="AQ271" s="27"/>
      <c r="AR271" s="27"/>
      <c r="AS271" s="27"/>
      <c r="AT271" s="27"/>
      <c r="AU271" s="27"/>
      <c r="AV271" s="27"/>
      <c r="AW271" s="27"/>
      <c r="AX271" s="27"/>
      <c r="AY271" s="27"/>
      <c r="AZ271" s="27"/>
      <c r="BA271" s="27"/>
      <c r="BB271" s="27"/>
      <c r="BC271" s="27"/>
      <c r="BD271" s="27"/>
      <c r="BE271" s="27"/>
      <c r="BF271" s="27"/>
      <c r="BG271" s="27"/>
      <c r="BH271" s="27"/>
      <c r="BI271" s="27"/>
      <c r="BJ271" s="27"/>
      <c r="BK271" s="27"/>
      <c r="BL271" s="27"/>
      <c r="BM271" s="27"/>
      <c r="BN271" s="27"/>
      <c r="BO271" s="27"/>
      <c r="BP271" s="27"/>
      <c r="BQ271" s="27"/>
      <c r="BR271" s="27"/>
      <c r="BS271" s="27"/>
      <c r="BT271" s="27"/>
    </row>
    <row r="272" spans="1:72" ht="33.85" customHeight="1">
      <c r="A272" s="26"/>
      <c r="B272" s="27"/>
      <c r="C272" s="28"/>
      <c r="D272" s="27"/>
      <c r="E272" s="27"/>
      <c r="F272" s="27"/>
      <c r="G272" s="27"/>
      <c r="H272" s="27"/>
      <c r="I272" s="27"/>
      <c r="J272" s="27"/>
      <c r="K272" s="27"/>
      <c r="L272" s="27"/>
      <c r="M272" s="27"/>
      <c r="N272" s="27"/>
      <c r="O272" s="27"/>
      <c r="P272" s="27"/>
      <c r="Q272" s="27"/>
      <c r="R272" s="27"/>
      <c r="S272" s="27"/>
      <c r="T272" s="27"/>
      <c r="U272" s="27"/>
      <c r="V272" s="27"/>
      <c r="W272" s="27"/>
      <c r="X272" s="27"/>
      <c r="Y272" s="27"/>
      <c r="Z272" s="29"/>
      <c r="AA272" s="29"/>
      <c r="AB272" s="29"/>
      <c r="AC272" s="29"/>
      <c r="AD272" s="29"/>
      <c r="AE272" s="29"/>
      <c r="AF272" s="29"/>
      <c r="AG272" s="27"/>
      <c r="AH272" s="27"/>
      <c r="AI272" s="27"/>
      <c r="AJ272" s="27"/>
      <c r="AK272" s="27"/>
      <c r="AL272" s="27"/>
      <c r="AM272" s="27"/>
      <c r="AN272" s="27"/>
      <c r="AO272" s="27"/>
      <c r="AP272" s="27"/>
      <c r="AQ272" s="27"/>
      <c r="AR272" s="27"/>
      <c r="AS272" s="27"/>
      <c r="AT272" s="27"/>
      <c r="AU272" s="27"/>
      <c r="AV272" s="27"/>
      <c r="AW272" s="27"/>
      <c r="AX272" s="27"/>
      <c r="AY272" s="27"/>
      <c r="AZ272" s="27"/>
      <c r="BA272" s="27"/>
      <c r="BB272" s="27"/>
      <c r="BC272" s="27"/>
      <c r="BD272" s="27"/>
      <c r="BE272" s="27"/>
      <c r="BF272" s="27"/>
      <c r="BG272" s="27"/>
      <c r="BH272" s="27"/>
      <c r="BI272" s="27"/>
      <c r="BJ272" s="27"/>
      <c r="BK272" s="27"/>
      <c r="BL272" s="27"/>
      <c r="BM272" s="27"/>
      <c r="BN272" s="27"/>
      <c r="BO272" s="27"/>
      <c r="BP272" s="27"/>
      <c r="BQ272" s="27"/>
      <c r="BR272" s="27"/>
      <c r="BS272" s="27"/>
      <c r="BT272" s="27"/>
    </row>
    <row r="273" spans="1:72" ht="33.85" customHeight="1">
      <c r="A273" s="26"/>
      <c r="B273" s="27"/>
      <c r="C273" s="28"/>
      <c r="D273" s="27"/>
      <c r="E273" s="27"/>
      <c r="F273" s="27"/>
      <c r="G273" s="27"/>
      <c r="H273" s="27"/>
      <c r="I273" s="27"/>
      <c r="J273" s="27"/>
      <c r="K273" s="27"/>
      <c r="L273" s="27"/>
      <c r="M273" s="27"/>
      <c r="N273" s="27"/>
      <c r="O273" s="27"/>
      <c r="P273" s="27"/>
      <c r="Q273" s="27"/>
      <c r="R273" s="27"/>
      <c r="S273" s="27"/>
      <c r="T273" s="27"/>
      <c r="U273" s="27"/>
      <c r="V273" s="27"/>
      <c r="W273" s="27"/>
      <c r="X273" s="27"/>
      <c r="Y273" s="27"/>
      <c r="Z273" s="29"/>
      <c r="AA273" s="29"/>
      <c r="AB273" s="29"/>
      <c r="AC273" s="29"/>
      <c r="AD273" s="29"/>
      <c r="AE273" s="29"/>
      <c r="AF273" s="29"/>
      <c r="AG273" s="27"/>
      <c r="AH273" s="27"/>
      <c r="AI273" s="27"/>
      <c r="AJ273" s="27"/>
      <c r="AK273" s="27"/>
      <c r="AL273" s="27"/>
      <c r="AM273" s="27"/>
      <c r="AN273" s="27"/>
      <c r="AO273" s="27"/>
      <c r="AP273" s="27"/>
      <c r="AQ273" s="27"/>
      <c r="AR273" s="27"/>
      <c r="AS273" s="27"/>
      <c r="AT273" s="27"/>
      <c r="AU273" s="27"/>
      <c r="AV273" s="27"/>
      <c r="AW273" s="27"/>
      <c r="AX273" s="27"/>
      <c r="AY273" s="27"/>
      <c r="AZ273" s="27"/>
      <c r="BA273" s="27"/>
      <c r="BB273" s="27"/>
      <c r="BC273" s="27"/>
      <c r="BD273" s="27"/>
      <c r="BE273" s="27"/>
      <c r="BF273" s="27"/>
      <c r="BG273" s="27"/>
      <c r="BH273" s="27"/>
      <c r="BI273" s="27"/>
      <c r="BJ273" s="27"/>
      <c r="BK273" s="27"/>
      <c r="BL273" s="27"/>
      <c r="BM273" s="27"/>
      <c r="BN273" s="27"/>
      <c r="BO273" s="27"/>
      <c r="BP273" s="27"/>
      <c r="BQ273" s="27"/>
      <c r="BR273" s="27"/>
      <c r="BS273" s="27"/>
      <c r="BT273" s="27"/>
    </row>
    <row r="274" spans="1:72" ht="33.85" customHeight="1">
      <c r="A274" s="26"/>
      <c r="B274" s="27"/>
      <c r="C274" s="28"/>
      <c r="D274" s="27"/>
      <c r="E274" s="27"/>
      <c r="F274" s="27"/>
      <c r="G274" s="27"/>
      <c r="H274" s="27"/>
      <c r="I274" s="27"/>
      <c r="J274" s="27"/>
      <c r="K274" s="27"/>
      <c r="L274" s="27"/>
      <c r="M274" s="27"/>
      <c r="N274" s="27"/>
      <c r="O274" s="27"/>
      <c r="P274" s="27"/>
      <c r="Q274" s="27"/>
      <c r="R274" s="27"/>
      <c r="S274" s="27"/>
      <c r="T274" s="27"/>
      <c r="U274" s="27"/>
      <c r="V274" s="27"/>
      <c r="W274" s="27"/>
      <c r="X274" s="27"/>
      <c r="Y274" s="27"/>
      <c r="Z274" s="29"/>
      <c r="AA274" s="29"/>
      <c r="AB274" s="29"/>
      <c r="AC274" s="29"/>
      <c r="AD274" s="29"/>
      <c r="AE274" s="29"/>
      <c r="AF274" s="29"/>
      <c r="AG274" s="27"/>
      <c r="AH274" s="27"/>
      <c r="AI274" s="27"/>
      <c r="AJ274" s="27"/>
      <c r="AK274" s="27"/>
      <c r="AL274" s="27"/>
      <c r="AM274" s="27"/>
      <c r="AN274" s="27"/>
      <c r="AO274" s="27"/>
      <c r="AP274" s="27"/>
      <c r="AQ274" s="27"/>
      <c r="AR274" s="27"/>
      <c r="AS274" s="27"/>
      <c r="AT274" s="27"/>
      <c r="AU274" s="27"/>
      <c r="AV274" s="27"/>
      <c r="AW274" s="27"/>
      <c r="AX274" s="27"/>
      <c r="AY274" s="27"/>
      <c r="AZ274" s="27"/>
      <c r="BA274" s="27"/>
      <c r="BB274" s="27"/>
      <c r="BC274" s="27"/>
      <c r="BD274" s="27"/>
      <c r="BE274" s="27"/>
      <c r="BF274" s="27"/>
      <c r="BG274" s="27"/>
      <c r="BH274" s="27"/>
      <c r="BI274" s="27"/>
      <c r="BJ274" s="27"/>
      <c r="BK274" s="27"/>
      <c r="BL274" s="27"/>
      <c r="BM274" s="27"/>
      <c r="BN274" s="27"/>
      <c r="BO274" s="27"/>
      <c r="BP274" s="27"/>
      <c r="BQ274" s="27"/>
      <c r="BR274" s="27"/>
      <c r="BS274" s="27"/>
      <c r="BT274" s="27"/>
    </row>
    <row r="275" spans="1:72" ht="33.85" customHeight="1">
      <c r="A275" s="26"/>
      <c r="B275" s="27"/>
      <c r="C275" s="28"/>
      <c r="D275" s="27"/>
      <c r="E275" s="27"/>
      <c r="F275" s="27"/>
      <c r="G275" s="27"/>
      <c r="H275" s="27"/>
      <c r="I275" s="27"/>
      <c r="J275" s="27"/>
      <c r="K275" s="27"/>
      <c r="L275" s="27"/>
      <c r="M275" s="27"/>
      <c r="N275" s="27"/>
      <c r="O275" s="27"/>
      <c r="P275" s="27"/>
      <c r="Q275" s="27"/>
      <c r="R275" s="27"/>
      <c r="S275" s="27"/>
      <c r="T275" s="27"/>
      <c r="U275" s="27"/>
      <c r="V275" s="27"/>
      <c r="W275" s="27"/>
      <c r="X275" s="27"/>
      <c r="Y275" s="27"/>
      <c r="Z275" s="29"/>
      <c r="AA275" s="29"/>
      <c r="AB275" s="29"/>
      <c r="AC275" s="29"/>
      <c r="AD275" s="29"/>
      <c r="AE275" s="29"/>
      <c r="AF275" s="29"/>
      <c r="AG275" s="27"/>
      <c r="AH275" s="27"/>
      <c r="AI275" s="27"/>
      <c r="AJ275" s="27"/>
      <c r="AK275" s="27"/>
      <c r="AL275" s="27"/>
      <c r="AM275" s="27"/>
      <c r="AN275" s="27"/>
      <c r="AO275" s="27"/>
      <c r="AP275" s="27"/>
      <c r="AQ275" s="27"/>
      <c r="AR275" s="27"/>
      <c r="AS275" s="27"/>
      <c r="AT275" s="27"/>
      <c r="AU275" s="27"/>
      <c r="AV275" s="27"/>
      <c r="AW275" s="27"/>
      <c r="AX275" s="27"/>
      <c r="AY275" s="27"/>
      <c r="AZ275" s="27"/>
      <c r="BA275" s="27"/>
      <c r="BB275" s="27"/>
      <c r="BC275" s="27"/>
      <c r="BD275" s="27"/>
      <c r="BE275" s="27"/>
      <c r="BF275" s="27"/>
      <c r="BG275" s="27"/>
      <c r="BH275" s="27"/>
      <c r="BI275" s="27"/>
      <c r="BJ275" s="27"/>
      <c r="BK275" s="27"/>
      <c r="BL275" s="27"/>
      <c r="BM275" s="27"/>
      <c r="BN275" s="27"/>
      <c r="BO275" s="27"/>
      <c r="BP275" s="27"/>
      <c r="BQ275" s="27"/>
      <c r="BR275" s="27"/>
      <c r="BS275" s="27"/>
      <c r="BT275" s="27"/>
    </row>
    <row r="276" spans="1:72" ht="33.85" customHeight="1">
      <c r="A276" s="26"/>
      <c r="B276" s="27"/>
      <c r="C276" s="28"/>
      <c r="D276" s="27"/>
      <c r="E276" s="27"/>
      <c r="F276" s="27"/>
      <c r="G276" s="27"/>
      <c r="H276" s="27"/>
      <c r="I276" s="27"/>
      <c r="J276" s="27"/>
      <c r="K276" s="27"/>
      <c r="L276" s="27"/>
      <c r="M276" s="27"/>
      <c r="N276" s="27"/>
      <c r="O276" s="27"/>
      <c r="P276" s="27"/>
      <c r="Q276" s="27"/>
      <c r="R276" s="27"/>
      <c r="S276" s="27"/>
      <c r="T276" s="27"/>
      <c r="U276" s="27"/>
      <c r="V276" s="27"/>
      <c r="W276" s="27"/>
      <c r="X276" s="27"/>
      <c r="Y276" s="27"/>
      <c r="Z276" s="29"/>
      <c r="AA276" s="29"/>
      <c r="AB276" s="29"/>
      <c r="AC276" s="29"/>
      <c r="AD276" s="29"/>
      <c r="AE276" s="29"/>
      <c r="AF276" s="29"/>
      <c r="AG276" s="27"/>
      <c r="AH276" s="27"/>
      <c r="AI276" s="27"/>
      <c r="AJ276" s="27"/>
      <c r="AK276" s="27"/>
      <c r="AL276" s="27"/>
      <c r="AM276" s="27"/>
      <c r="AN276" s="27"/>
      <c r="AO276" s="27"/>
      <c r="AP276" s="27"/>
      <c r="AQ276" s="27"/>
      <c r="AR276" s="27"/>
      <c r="AS276" s="27"/>
      <c r="AT276" s="27"/>
      <c r="AU276" s="27"/>
      <c r="AV276" s="27"/>
      <c r="AW276" s="27"/>
      <c r="AX276" s="27"/>
      <c r="AY276" s="27"/>
      <c r="AZ276" s="27"/>
      <c r="BA276" s="27"/>
      <c r="BB276" s="27"/>
      <c r="BC276" s="27"/>
      <c r="BD276" s="27"/>
      <c r="BE276" s="27"/>
      <c r="BF276" s="27"/>
      <c r="BG276" s="27"/>
      <c r="BH276" s="27"/>
      <c r="BI276" s="27"/>
      <c r="BJ276" s="27"/>
      <c r="BK276" s="27"/>
      <c r="BL276" s="27"/>
      <c r="BM276" s="27"/>
      <c r="BN276" s="27"/>
      <c r="BO276" s="27"/>
      <c r="BP276" s="27"/>
      <c r="BQ276" s="27"/>
      <c r="BR276" s="27"/>
      <c r="BS276" s="27"/>
      <c r="BT276" s="27"/>
    </row>
    <row r="277" spans="1:72" ht="33.85" customHeight="1">
      <c r="A277" s="26"/>
      <c r="B277" s="27"/>
      <c r="C277" s="28"/>
      <c r="D277" s="27"/>
      <c r="E277" s="27"/>
      <c r="F277" s="27"/>
      <c r="G277" s="27"/>
      <c r="H277" s="27"/>
      <c r="I277" s="27"/>
      <c r="J277" s="27"/>
      <c r="K277" s="27"/>
      <c r="L277" s="27"/>
      <c r="M277" s="27"/>
      <c r="N277" s="27"/>
      <c r="O277" s="27"/>
      <c r="P277" s="27"/>
      <c r="Q277" s="27"/>
      <c r="R277" s="27"/>
      <c r="S277" s="27"/>
      <c r="T277" s="27"/>
      <c r="U277" s="27"/>
      <c r="V277" s="27"/>
      <c r="W277" s="27"/>
      <c r="X277" s="27"/>
      <c r="Y277" s="27"/>
      <c r="Z277" s="29"/>
      <c r="AA277" s="29"/>
      <c r="AB277" s="29"/>
      <c r="AC277" s="29"/>
      <c r="AD277" s="29"/>
      <c r="AE277" s="29"/>
      <c r="AF277" s="29"/>
      <c r="AG277" s="27"/>
      <c r="AH277" s="27"/>
      <c r="AI277" s="27"/>
      <c r="AJ277" s="27"/>
      <c r="AK277" s="27"/>
      <c r="AL277" s="27"/>
      <c r="AM277" s="27"/>
      <c r="AN277" s="27"/>
      <c r="AO277" s="27"/>
      <c r="AP277" s="27"/>
      <c r="AQ277" s="27"/>
      <c r="AR277" s="27"/>
      <c r="AS277" s="27"/>
      <c r="AT277" s="27"/>
      <c r="AU277" s="27"/>
      <c r="AV277" s="27"/>
      <c r="AW277" s="27"/>
      <c r="AX277" s="27"/>
      <c r="AY277" s="27"/>
      <c r="AZ277" s="27"/>
      <c r="BA277" s="27"/>
      <c r="BB277" s="27"/>
      <c r="BC277" s="27"/>
      <c r="BD277" s="27"/>
      <c r="BE277" s="27"/>
      <c r="BF277" s="27"/>
      <c r="BG277" s="27"/>
      <c r="BH277" s="27"/>
      <c r="BI277" s="27"/>
      <c r="BJ277" s="27"/>
      <c r="BK277" s="27"/>
      <c r="BL277" s="27"/>
      <c r="BM277" s="27"/>
      <c r="BN277" s="27"/>
      <c r="BO277" s="27"/>
      <c r="BP277" s="27"/>
      <c r="BQ277" s="27"/>
      <c r="BR277" s="27"/>
      <c r="BS277" s="27"/>
      <c r="BT277" s="27"/>
    </row>
    <row r="278" spans="1:72" ht="33.85" customHeight="1">
      <c r="A278" s="26"/>
      <c r="B278" s="27"/>
      <c r="C278" s="28"/>
      <c r="D278" s="27"/>
      <c r="E278" s="27"/>
      <c r="F278" s="27"/>
      <c r="G278" s="27"/>
      <c r="H278" s="27"/>
      <c r="I278" s="27"/>
      <c r="J278" s="27"/>
      <c r="K278" s="27"/>
      <c r="L278" s="27"/>
      <c r="M278" s="27"/>
      <c r="N278" s="27"/>
      <c r="O278" s="27"/>
      <c r="P278" s="27"/>
      <c r="Q278" s="27"/>
      <c r="R278" s="27"/>
      <c r="S278" s="27"/>
      <c r="T278" s="27"/>
      <c r="U278" s="27"/>
      <c r="V278" s="27"/>
      <c r="W278" s="27"/>
      <c r="X278" s="27"/>
      <c r="Y278" s="27"/>
      <c r="Z278" s="29"/>
      <c r="AA278" s="29"/>
      <c r="AB278" s="29"/>
      <c r="AC278" s="29"/>
      <c r="AD278" s="29"/>
      <c r="AE278" s="29"/>
      <c r="AF278" s="29"/>
      <c r="AG278" s="27"/>
      <c r="AH278" s="27"/>
      <c r="AI278" s="27"/>
      <c r="AJ278" s="27"/>
      <c r="AK278" s="27"/>
      <c r="AL278" s="27"/>
      <c r="AM278" s="27"/>
      <c r="AN278" s="27"/>
      <c r="AO278" s="27"/>
      <c r="AP278" s="27"/>
      <c r="AQ278" s="27"/>
      <c r="AR278" s="27"/>
      <c r="AS278" s="27"/>
      <c r="AT278" s="27"/>
      <c r="AU278" s="27"/>
      <c r="AV278" s="27"/>
      <c r="AW278" s="27"/>
      <c r="AX278" s="27"/>
      <c r="AY278" s="27"/>
      <c r="AZ278" s="27"/>
      <c r="BA278" s="27"/>
      <c r="BB278" s="27"/>
      <c r="BC278" s="27"/>
      <c r="BD278" s="27"/>
      <c r="BE278" s="27"/>
      <c r="BF278" s="27"/>
      <c r="BG278" s="27"/>
      <c r="BH278" s="27"/>
      <c r="BI278" s="27"/>
      <c r="BJ278" s="27"/>
      <c r="BK278" s="27"/>
      <c r="BL278" s="27"/>
      <c r="BM278" s="27"/>
      <c r="BN278" s="27"/>
      <c r="BO278" s="27"/>
      <c r="BP278" s="27"/>
      <c r="BQ278" s="27"/>
      <c r="BR278" s="27"/>
      <c r="BS278" s="27"/>
      <c r="BT278" s="27"/>
    </row>
    <row r="279" spans="1:72" ht="33.85" customHeight="1">
      <c r="A279" s="26"/>
      <c r="B279" s="27"/>
      <c r="C279" s="28"/>
      <c r="D279" s="27"/>
      <c r="E279" s="27"/>
      <c r="F279" s="27"/>
      <c r="G279" s="27"/>
      <c r="H279" s="27"/>
      <c r="I279" s="27"/>
      <c r="J279" s="27"/>
      <c r="K279" s="27"/>
      <c r="L279" s="27"/>
      <c r="M279" s="27"/>
      <c r="N279" s="27"/>
      <c r="O279" s="27"/>
      <c r="P279" s="27"/>
      <c r="Q279" s="27"/>
      <c r="R279" s="27"/>
      <c r="S279" s="27"/>
      <c r="T279" s="27"/>
      <c r="U279" s="27"/>
      <c r="V279" s="27"/>
      <c r="W279" s="27"/>
      <c r="X279" s="27"/>
      <c r="Y279" s="27"/>
      <c r="Z279" s="29"/>
      <c r="AA279" s="29"/>
      <c r="AB279" s="29"/>
      <c r="AC279" s="29"/>
      <c r="AD279" s="29"/>
      <c r="AE279" s="29"/>
      <c r="AF279" s="29"/>
      <c r="AG279" s="27"/>
      <c r="AH279" s="27"/>
      <c r="AI279" s="27"/>
      <c r="AJ279" s="27"/>
      <c r="AK279" s="27"/>
      <c r="AL279" s="27"/>
      <c r="AM279" s="27"/>
      <c r="AN279" s="27"/>
      <c r="AO279" s="27"/>
      <c r="AP279" s="27"/>
      <c r="AQ279" s="27"/>
      <c r="AR279" s="27"/>
      <c r="AS279" s="27"/>
      <c r="AT279" s="27"/>
      <c r="AU279" s="27"/>
      <c r="AV279" s="27"/>
      <c r="AW279" s="27"/>
      <c r="AX279" s="27"/>
      <c r="AY279" s="27"/>
      <c r="AZ279" s="27"/>
      <c r="BA279" s="27"/>
      <c r="BB279" s="27"/>
      <c r="BC279" s="27"/>
      <c r="BD279" s="27"/>
      <c r="BE279" s="27"/>
      <c r="BF279" s="27"/>
      <c r="BG279" s="27"/>
      <c r="BH279" s="27"/>
      <c r="BI279" s="27"/>
      <c r="BJ279" s="27"/>
      <c r="BK279" s="27"/>
      <c r="BL279" s="27"/>
      <c r="BM279" s="27"/>
      <c r="BN279" s="27"/>
      <c r="BO279" s="27"/>
      <c r="BP279" s="27"/>
      <c r="BQ279" s="27"/>
      <c r="BR279" s="27"/>
      <c r="BS279" s="27"/>
      <c r="BT279" s="27"/>
    </row>
    <row r="280" spans="1:72" ht="33.85" customHeight="1">
      <c r="A280" s="26"/>
      <c r="B280" s="27"/>
      <c r="C280" s="28"/>
      <c r="D280" s="27"/>
      <c r="E280" s="27"/>
      <c r="F280" s="27"/>
      <c r="G280" s="27"/>
      <c r="H280" s="27"/>
      <c r="I280" s="27"/>
      <c r="J280" s="27"/>
      <c r="K280" s="27"/>
      <c r="L280" s="27"/>
      <c r="M280" s="27"/>
      <c r="N280" s="27"/>
      <c r="O280" s="27"/>
      <c r="P280" s="27"/>
      <c r="Q280" s="27"/>
      <c r="R280" s="27"/>
      <c r="S280" s="27"/>
      <c r="T280" s="27"/>
      <c r="U280" s="27"/>
      <c r="V280" s="27"/>
      <c r="W280" s="27"/>
      <c r="X280" s="27"/>
      <c r="Y280" s="27"/>
      <c r="Z280" s="29"/>
      <c r="AA280" s="29"/>
      <c r="AB280" s="29"/>
      <c r="AC280" s="29"/>
      <c r="AD280" s="29"/>
      <c r="AE280" s="29"/>
      <c r="AF280" s="29"/>
      <c r="AG280" s="27"/>
      <c r="AH280" s="27"/>
      <c r="AI280" s="27"/>
      <c r="AJ280" s="27"/>
      <c r="AK280" s="27"/>
      <c r="AL280" s="27"/>
      <c r="AM280" s="27"/>
      <c r="AN280" s="27"/>
      <c r="AO280" s="27"/>
      <c r="AP280" s="27"/>
      <c r="AQ280" s="27"/>
      <c r="AR280" s="27"/>
      <c r="AS280" s="27"/>
      <c r="AT280" s="27"/>
      <c r="AU280" s="27"/>
      <c r="AV280" s="27"/>
      <c r="AW280" s="27"/>
      <c r="AX280" s="27"/>
      <c r="AY280" s="27"/>
      <c r="AZ280" s="27"/>
      <c r="BA280" s="27"/>
      <c r="BB280" s="27"/>
      <c r="BC280" s="27"/>
      <c r="BD280" s="27"/>
      <c r="BE280" s="27"/>
      <c r="BF280" s="27"/>
      <c r="BG280" s="27"/>
      <c r="BH280" s="27"/>
      <c r="BI280" s="27"/>
      <c r="BJ280" s="27"/>
      <c r="BK280" s="27"/>
      <c r="BL280" s="27"/>
      <c r="BM280" s="27"/>
      <c r="BN280" s="27"/>
      <c r="BO280" s="27"/>
      <c r="BP280" s="27"/>
      <c r="BQ280" s="27"/>
      <c r="BR280" s="27"/>
      <c r="BS280" s="27"/>
      <c r="BT280" s="27"/>
    </row>
    <row r="281" spans="1:72" ht="33.85" customHeight="1">
      <c r="A281" s="26"/>
      <c r="B281" s="27"/>
      <c r="C281" s="28"/>
      <c r="D281" s="27"/>
      <c r="E281" s="27"/>
      <c r="F281" s="27"/>
      <c r="G281" s="27"/>
      <c r="H281" s="27"/>
      <c r="I281" s="27"/>
      <c r="J281" s="27"/>
      <c r="K281" s="27"/>
      <c r="L281" s="27"/>
      <c r="M281" s="27"/>
      <c r="N281" s="27"/>
      <c r="O281" s="27"/>
      <c r="P281" s="27"/>
      <c r="Q281" s="27"/>
      <c r="R281" s="27"/>
      <c r="S281" s="27"/>
      <c r="T281" s="27"/>
      <c r="U281" s="27"/>
      <c r="V281" s="27"/>
      <c r="W281" s="27"/>
      <c r="X281" s="27"/>
      <c r="Y281" s="27"/>
      <c r="Z281" s="29"/>
      <c r="AA281" s="29"/>
      <c r="AB281" s="29"/>
      <c r="AC281" s="29"/>
      <c r="AD281" s="29"/>
      <c r="AE281" s="29"/>
      <c r="AF281" s="29"/>
      <c r="AG281" s="27"/>
      <c r="AH281" s="27"/>
      <c r="AI281" s="27"/>
      <c r="AJ281" s="27"/>
      <c r="AK281" s="27"/>
      <c r="AL281" s="27"/>
      <c r="AM281" s="27"/>
      <c r="AN281" s="27"/>
      <c r="AO281" s="27"/>
      <c r="AP281" s="27"/>
      <c r="AQ281" s="27"/>
      <c r="AR281" s="27"/>
      <c r="AS281" s="27"/>
      <c r="AT281" s="27"/>
      <c r="AU281" s="27"/>
      <c r="AV281" s="27"/>
      <c r="AW281" s="27"/>
      <c r="AX281" s="27"/>
      <c r="AY281" s="27"/>
      <c r="AZ281" s="27"/>
      <c r="BA281" s="27"/>
      <c r="BB281" s="27"/>
      <c r="BC281" s="27"/>
      <c r="BD281" s="27"/>
      <c r="BE281" s="27"/>
      <c r="BF281" s="27"/>
      <c r="BG281" s="27"/>
      <c r="BH281" s="27"/>
      <c r="BI281" s="27"/>
      <c r="BJ281" s="27"/>
      <c r="BK281" s="27"/>
      <c r="BL281" s="27"/>
      <c r="BM281" s="27"/>
      <c r="BN281" s="27"/>
      <c r="BO281" s="27"/>
      <c r="BP281" s="27"/>
      <c r="BQ281" s="27"/>
      <c r="BR281" s="27"/>
      <c r="BS281" s="27"/>
      <c r="BT281" s="27"/>
    </row>
    <row r="282" spans="1:72" ht="33.85" customHeight="1">
      <c r="A282" s="26"/>
      <c r="B282" s="27"/>
      <c r="C282" s="28"/>
      <c r="D282" s="27"/>
      <c r="E282" s="27"/>
      <c r="F282" s="27"/>
      <c r="G282" s="27"/>
      <c r="H282" s="27"/>
      <c r="I282" s="27"/>
      <c r="J282" s="27"/>
      <c r="K282" s="27"/>
      <c r="L282" s="27"/>
      <c r="M282" s="27"/>
      <c r="N282" s="27"/>
      <c r="O282" s="27"/>
      <c r="P282" s="27"/>
      <c r="Q282" s="27"/>
      <c r="R282" s="27"/>
      <c r="S282" s="27"/>
      <c r="T282" s="27"/>
      <c r="U282" s="27"/>
      <c r="V282" s="27"/>
      <c r="W282" s="27"/>
      <c r="X282" s="27"/>
      <c r="Y282" s="27"/>
      <c r="Z282" s="29"/>
      <c r="AA282" s="29"/>
      <c r="AB282" s="29"/>
      <c r="AC282" s="29"/>
      <c r="AD282" s="29"/>
      <c r="AE282" s="29"/>
      <c r="AF282" s="29"/>
      <c r="AG282" s="27"/>
      <c r="AH282" s="27"/>
      <c r="AI282" s="27"/>
      <c r="AJ282" s="27"/>
      <c r="AK282" s="27"/>
      <c r="AL282" s="27"/>
      <c r="AM282" s="27"/>
      <c r="AN282" s="27"/>
      <c r="AO282" s="27"/>
      <c r="AP282" s="27"/>
      <c r="AQ282" s="27"/>
      <c r="AR282" s="27"/>
      <c r="AS282" s="27"/>
      <c r="AT282" s="27"/>
      <c r="AU282" s="27"/>
      <c r="AV282" s="27"/>
      <c r="AW282" s="27"/>
      <c r="AX282" s="27"/>
      <c r="AY282" s="27"/>
      <c r="AZ282" s="27"/>
      <c r="BA282" s="27"/>
      <c r="BB282" s="27"/>
      <c r="BC282" s="27"/>
      <c r="BD282" s="27"/>
      <c r="BE282" s="27"/>
      <c r="BF282" s="27"/>
      <c r="BG282" s="27"/>
      <c r="BH282" s="27"/>
      <c r="BI282" s="27"/>
      <c r="BJ282" s="27"/>
      <c r="BK282" s="27"/>
      <c r="BL282" s="27"/>
      <c r="BM282" s="27"/>
      <c r="BN282" s="27"/>
      <c r="BO282" s="27"/>
      <c r="BP282" s="27"/>
      <c r="BQ282" s="27"/>
      <c r="BR282" s="27"/>
      <c r="BS282" s="27"/>
      <c r="BT282" s="27"/>
    </row>
    <row r="283" spans="1:72" ht="33.85" customHeight="1">
      <c r="A283" s="26"/>
      <c r="B283" s="27"/>
      <c r="C283" s="28"/>
      <c r="D283" s="27"/>
      <c r="E283" s="27"/>
      <c r="F283" s="27"/>
      <c r="G283" s="27"/>
      <c r="H283" s="27"/>
      <c r="I283" s="27"/>
      <c r="J283" s="27"/>
      <c r="K283" s="27"/>
      <c r="L283" s="27"/>
      <c r="M283" s="27"/>
      <c r="N283" s="27"/>
      <c r="O283" s="27"/>
      <c r="P283" s="27"/>
      <c r="Q283" s="27"/>
      <c r="R283" s="27"/>
      <c r="S283" s="27"/>
      <c r="T283" s="27"/>
      <c r="U283" s="27"/>
      <c r="V283" s="27"/>
      <c r="W283" s="27"/>
      <c r="X283" s="27"/>
      <c r="Y283" s="27"/>
      <c r="Z283" s="29"/>
      <c r="AA283" s="29"/>
      <c r="AB283" s="29"/>
      <c r="AC283" s="29"/>
      <c r="AD283" s="29"/>
      <c r="AE283" s="29"/>
      <c r="AF283" s="29"/>
      <c r="AG283" s="27"/>
      <c r="AH283" s="27"/>
      <c r="AI283" s="27"/>
      <c r="AJ283" s="27"/>
      <c r="AK283" s="27"/>
      <c r="AL283" s="27"/>
      <c r="AM283" s="27"/>
      <c r="AN283" s="27"/>
      <c r="AO283" s="27"/>
      <c r="AP283" s="27"/>
      <c r="AQ283" s="27"/>
      <c r="AR283" s="27"/>
      <c r="AS283" s="27"/>
      <c r="AT283" s="27"/>
      <c r="AU283" s="27"/>
      <c r="AV283" s="27"/>
      <c r="AW283" s="27"/>
      <c r="AX283" s="27"/>
      <c r="AY283" s="27"/>
      <c r="AZ283" s="27"/>
      <c r="BA283" s="27"/>
      <c r="BB283" s="27"/>
      <c r="BC283" s="27"/>
      <c r="BD283" s="27"/>
      <c r="BE283" s="27"/>
      <c r="BF283" s="27"/>
      <c r="BG283" s="27"/>
      <c r="BH283" s="27"/>
      <c r="BI283" s="27"/>
      <c r="BJ283" s="27"/>
      <c r="BK283" s="27"/>
      <c r="BL283" s="27"/>
      <c r="BM283" s="27"/>
      <c r="BN283" s="27"/>
      <c r="BO283" s="27"/>
      <c r="BP283" s="27"/>
      <c r="BQ283" s="27"/>
      <c r="BR283" s="27"/>
      <c r="BS283" s="27"/>
      <c r="BT283" s="27"/>
    </row>
    <row r="284" spans="1:72" ht="33.85" customHeight="1">
      <c r="A284" s="26"/>
      <c r="B284" s="27"/>
      <c r="C284" s="28"/>
      <c r="D284" s="27"/>
      <c r="E284" s="27"/>
      <c r="F284" s="27"/>
      <c r="G284" s="27"/>
      <c r="H284" s="27"/>
      <c r="I284" s="27"/>
      <c r="J284" s="27"/>
      <c r="K284" s="27"/>
      <c r="L284" s="27"/>
      <c r="M284" s="27"/>
      <c r="N284" s="27"/>
      <c r="O284" s="27"/>
      <c r="P284" s="27"/>
      <c r="Q284" s="27"/>
      <c r="R284" s="27"/>
      <c r="S284" s="27"/>
      <c r="T284" s="27"/>
      <c r="U284" s="27"/>
      <c r="V284" s="27"/>
      <c r="W284" s="27"/>
      <c r="X284" s="27"/>
      <c r="Y284" s="27"/>
      <c r="Z284" s="29"/>
      <c r="AA284" s="29"/>
      <c r="AB284" s="29"/>
      <c r="AC284" s="29"/>
      <c r="AD284" s="29"/>
      <c r="AE284" s="29"/>
      <c r="AF284" s="29"/>
      <c r="AG284" s="27"/>
      <c r="AH284" s="27"/>
      <c r="AI284" s="27"/>
      <c r="AJ284" s="27"/>
      <c r="AK284" s="27"/>
      <c r="AL284" s="27"/>
      <c r="AM284" s="27"/>
      <c r="AN284" s="27"/>
      <c r="AO284" s="27"/>
      <c r="AP284" s="27"/>
      <c r="AQ284" s="27"/>
      <c r="AR284" s="27"/>
      <c r="AS284" s="27"/>
      <c r="AT284" s="27"/>
      <c r="AU284" s="27"/>
      <c r="AV284" s="27"/>
      <c r="AW284" s="27"/>
      <c r="AX284" s="27"/>
      <c r="AY284" s="27"/>
      <c r="AZ284" s="27"/>
      <c r="BA284" s="27"/>
      <c r="BB284" s="27"/>
      <c r="BC284" s="27"/>
      <c r="BD284" s="27"/>
      <c r="BE284" s="27"/>
      <c r="BF284" s="27"/>
      <c r="BG284" s="27"/>
      <c r="BH284" s="27"/>
      <c r="BI284" s="27"/>
      <c r="BJ284" s="27"/>
      <c r="BK284" s="27"/>
      <c r="BL284" s="27"/>
      <c r="BM284" s="27"/>
      <c r="BN284" s="27"/>
      <c r="BO284" s="27"/>
      <c r="BP284" s="27"/>
      <c r="BQ284" s="27"/>
      <c r="BR284" s="27"/>
      <c r="BS284" s="27"/>
      <c r="BT284" s="27"/>
    </row>
    <row r="285" spans="1:72" ht="33.85" customHeight="1">
      <c r="A285" s="26"/>
      <c r="B285" s="27"/>
      <c r="C285" s="28"/>
      <c r="D285" s="27"/>
      <c r="E285" s="27"/>
      <c r="F285" s="27"/>
      <c r="G285" s="27"/>
      <c r="H285" s="27"/>
      <c r="I285" s="27"/>
      <c r="J285" s="27"/>
      <c r="K285" s="27"/>
      <c r="L285" s="27"/>
      <c r="M285" s="27"/>
      <c r="N285" s="27"/>
      <c r="O285" s="27"/>
      <c r="P285" s="27"/>
      <c r="Q285" s="27"/>
      <c r="R285" s="27"/>
      <c r="S285" s="27"/>
      <c r="T285" s="27"/>
      <c r="U285" s="27"/>
      <c r="V285" s="27"/>
      <c r="W285" s="27"/>
      <c r="X285" s="27"/>
      <c r="Y285" s="27"/>
      <c r="Z285" s="29"/>
      <c r="AA285" s="29"/>
      <c r="AB285" s="29"/>
      <c r="AC285" s="29"/>
      <c r="AD285" s="29"/>
      <c r="AE285" s="29"/>
      <c r="AF285" s="29"/>
      <c r="AG285" s="27"/>
      <c r="AH285" s="27"/>
      <c r="AI285" s="27"/>
      <c r="AJ285" s="27"/>
      <c r="AK285" s="27"/>
      <c r="AL285" s="27"/>
      <c r="AM285" s="27"/>
      <c r="AN285" s="27"/>
      <c r="AO285" s="27"/>
      <c r="AP285" s="27"/>
      <c r="AQ285" s="27"/>
      <c r="AR285" s="27"/>
      <c r="AS285" s="27"/>
      <c r="AT285" s="27"/>
      <c r="AU285" s="27"/>
      <c r="AV285" s="27"/>
      <c r="AW285" s="27"/>
      <c r="AX285" s="27"/>
      <c r="AY285" s="27"/>
      <c r="AZ285" s="27"/>
      <c r="BA285" s="27"/>
      <c r="BB285" s="27"/>
      <c r="BC285" s="27"/>
      <c r="BD285" s="27"/>
      <c r="BE285" s="27"/>
      <c r="BF285" s="27"/>
      <c r="BG285" s="27"/>
      <c r="BH285" s="27"/>
      <c r="BI285" s="27"/>
      <c r="BJ285" s="27"/>
      <c r="BK285" s="27"/>
      <c r="BL285" s="27"/>
      <c r="BM285" s="27"/>
      <c r="BN285" s="27"/>
      <c r="BO285" s="27"/>
      <c r="BP285" s="27"/>
      <c r="BQ285" s="27"/>
      <c r="BR285" s="27"/>
      <c r="BS285" s="27"/>
      <c r="BT285" s="27"/>
    </row>
    <row r="286" spans="1:72" ht="33.85" customHeight="1">
      <c r="A286" s="26"/>
      <c r="B286" s="27"/>
      <c r="C286" s="28"/>
      <c r="D286" s="27"/>
      <c r="E286" s="27"/>
      <c r="F286" s="27"/>
      <c r="G286" s="27"/>
      <c r="H286" s="27"/>
      <c r="I286" s="27"/>
      <c r="J286" s="27"/>
      <c r="K286" s="27"/>
      <c r="L286" s="27"/>
      <c r="M286" s="27"/>
      <c r="N286" s="27"/>
      <c r="O286" s="27"/>
      <c r="P286" s="27"/>
      <c r="Q286" s="27"/>
      <c r="R286" s="27"/>
      <c r="S286" s="27"/>
      <c r="T286" s="27"/>
      <c r="U286" s="27"/>
      <c r="V286" s="27"/>
      <c r="W286" s="27"/>
      <c r="X286" s="27"/>
      <c r="Y286" s="27"/>
      <c r="Z286" s="29"/>
      <c r="AA286" s="29"/>
      <c r="AB286" s="29"/>
      <c r="AC286" s="29"/>
      <c r="AD286" s="29"/>
      <c r="AE286" s="29"/>
      <c r="AF286" s="29"/>
      <c r="AG286" s="27"/>
      <c r="AH286" s="27"/>
      <c r="AI286" s="27"/>
      <c r="AJ286" s="27"/>
      <c r="AK286" s="27"/>
      <c r="AL286" s="27"/>
      <c r="AM286" s="27"/>
      <c r="AN286" s="27"/>
      <c r="AO286" s="27"/>
      <c r="AP286" s="27"/>
      <c r="AQ286" s="27"/>
      <c r="AR286" s="27"/>
      <c r="AS286" s="27"/>
      <c r="AT286" s="27"/>
      <c r="AU286" s="27"/>
      <c r="AV286" s="27"/>
      <c r="AW286" s="27"/>
      <c r="AX286" s="27"/>
      <c r="AY286" s="27"/>
      <c r="AZ286" s="27"/>
      <c r="BA286" s="27"/>
      <c r="BB286" s="27"/>
      <c r="BC286" s="27"/>
      <c r="BD286" s="27"/>
      <c r="BE286" s="27"/>
      <c r="BF286" s="27"/>
      <c r="BG286" s="27"/>
      <c r="BH286" s="27"/>
      <c r="BI286" s="27"/>
      <c r="BJ286" s="27"/>
      <c r="BK286" s="27"/>
      <c r="BL286" s="27"/>
      <c r="BM286" s="27"/>
      <c r="BN286" s="27"/>
      <c r="BO286" s="27"/>
      <c r="BP286" s="27"/>
      <c r="BQ286" s="27"/>
      <c r="BR286" s="27"/>
      <c r="BS286" s="27"/>
      <c r="BT286" s="27"/>
    </row>
    <row r="287" spans="1:72" ht="33.85" customHeight="1">
      <c r="A287" s="26"/>
      <c r="B287" s="27"/>
      <c r="C287" s="28"/>
      <c r="D287" s="27"/>
      <c r="E287" s="27"/>
      <c r="F287" s="27"/>
      <c r="G287" s="27"/>
      <c r="H287" s="27"/>
      <c r="I287" s="27"/>
      <c r="J287" s="27"/>
      <c r="K287" s="27"/>
      <c r="L287" s="27"/>
      <c r="M287" s="27"/>
      <c r="N287" s="27"/>
      <c r="O287" s="27"/>
      <c r="P287" s="27"/>
      <c r="Q287" s="27"/>
      <c r="R287" s="27"/>
      <c r="S287" s="27"/>
      <c r="T287" s="27"/>
      <c r="U287" s="27"/>
      <c r="V287" s="27"/>
      <c r="W287" s="27"/>
      <c r="X287" s="27"/>
      <c r="Y287" s="27"/>
      <c r="Z287" s="29"/>
      <c r="AA287" s="29"/>
      <c r="AB287" s="29"/>
      <c r="AC287" s="29"/>
      <c r="AD287" s="29"/>
      <c r="AE287" s="29"/>
      <c r="AF287" s="29"/>
      <c r="AG287" s="27"/>
      <c r="AH287" s="27"/>
      <c r="AI287" s="27"/>
      <c r="AJ287" s="27"/>
      <c r="AK287" s="27"/>
      <c r="AL287" s="27"/>
      <c r="AM287" s="27"/>
      <c r="AN287" s="27"/>
      <c r="AO287" s="27"/>
      <c r="AP287" s="27"/>
      <c r="AQ287" s="27"/>
      <c r="AR287" s="27"/>
      <c r="AS287" s="27"/>
      <c r="AT287" s="27"/>
      <c r="AU287" s="27"/>
      <c r="AV287" s="27"/>
      <c r="AW287" s="27"/>
      <c r="AX287" s="27"/>
      <c r="AY287" s="27"/>
      <c r="AZ287" s="27"/>
      <c r="BA287" s="27"/>
      <c r="BB287" s="27"/>
      <c r="BC287" s="27"/>
      <c r="BD287" s="27"/>
      <c r="BE287" s="27"/>
      <c r="BF287" s="27"/>
      <c r="BG287" s="27"/>
      <c r="BH287" s="27"/>
      <c r="BI287" s="27"/>
      <c r="BJ287" s="27"/>
      <c r="BK287" s="27"/>
      <c r="BL287" s="27"/>
      <c r="BM287" s="27"/>
      <c r="BN287" s="27"/>
      <c r="BO287" s="27"/>
      <c r="BP287" s="27"/>
      <c r="BQ287" s="27"/>
      <c r="BR287" s="27"/>
      <c r="BS287" s="27"/>
      <c r="BT287" s="27"/>
    </row>
    <row r="288" spans="1:72" ht="33.85" customHeight="1">
      <c r="A288" s="26"/>
      <c r="B288" s="27"/>
      <c r="C288" s="28"/>
      <c r="D288" s="27"/>
      <c r="E288" s="27"/>
      <c r="F288" s="27"/>
      <c r="G288" s="27"/>
      <c r="H288" s="27"/>
      <c r="I288" s="27"/>
      <c r="J288" s="27"/>
      <c r="K288" s="27"/>
      <c r="L288" s="27"/>
      <c r="M288" s="27"/>
      <c r="N288" s="27"/>
      <c r="O288" s="27"/>
      <c r="P288" s="27"/>
      <c r="Q288" s="27"/>
      <c r="R288" s="27"/>
      <c r="S288" s="27"/>
      <c r="T288" s="27"/>
      <c r="U288" s="27"/>
      <c r="V288" s="27"/>
      <c r="W288" s="27"/>
      <c r="X288" s="27"/>
      <c r="Y288" s="27"/>
      <c r="Z288" s="29"/>
      <c r="AA288" s="29"/>
      <c r="AB288" s="29"/>
      <c r="AC288" s="29"/>
      <c r="AD288" s="29"/>
      <c r="AE288" s="29"/>
      <c r="AF288" s="29"/>
      <c r="AG288" s="27"/>
      <c r="AH288" s="27"/>
      <c r="AI288" s="27"/>
      <c r="AJ288" s="27"/>
      <c r="AK288" s="27"/>
      <c r="AL288" s="27"/>
      <c r="AM288" s="27"/>
      <c r="AN288" s="27"/>
      <c r="AO288" s="27"/>
      <c r="AP288" s="27"/>
      <c r="AQ288" s="27"/>
      <c r="AR288" s="27"/>
      <c r="AS288" s="27"/>
      <c r="AT288" s="27"/>
      <c r="AU288" s="27"/>
      <c r="AV288" s="27"/>
      <c r="AW288" s="27"/>
      <c r="AX288" s="27"/>
      <c r="AY288" s="27"/>
      <c r="AZ288" s="27"/>
      <c r="BA288" s="27"/>
      <c r="BB288" s="27"/>
      <c r="BC288" s="27"/>
      <c r="BD288" s="27"/>
      <c r="BE288" s="27"/>
      <c r="BF288" s="27"/>
      <c r="BG288" s="27"/>
      <c r="BH288" s="27"/>
      <c r="BI288" s="27"/>
      <c r="BJ288" s="27"/>
      <c r="BK288" s="27"/>
      <c r="BL288" s="27"/>
      <c r="BM288" s="27"/>
      <c r="BN288" s="27"/>
      <c r="BO288" s="27"/>
      <c r="BP288" s="27"/>
      <c r="BQ288" s="27"/>
      <c r="BR288" s="27"/>
      <c r="BS288" s="27"/>
      <c r="BT288" s="27"/>
    </row>
    <row r="289" spans="1:72" ht="33.85" customHeight="1">
      <c r="A289" s="26"/>
      <c r="B289" s="27"/>
      <c r="C289" s="28"/>
      <c r="D289" s="27"/>
      <c r="E289" s="27"/>
      <c r="F289" s="27"/>
      <c r="G289" s="27"/>
      <c r="H289" s="27"/>
      <c r="I289" s="27"/>
      <c r="J289" s="27"/>
      <c r="K289" s="27"/>
      <c r="L289" s="27"/>
      <c r="M289" s="27"/>
      <c r="N289" s="27"/>
      <c r="O289" s="27"/>
      <c r="P289" s="27"/>
      <c r="Q289" s="27"/>
      <c r="R289" s="27"/>
      <c r="S289" s="27"/>
      <c r="T289" s="27"/>
      <c r="U289" s="27"/>
      <c r="V289" s="27"/>
      <c r="W289" s="27"/>
      <c r="X289" s="27"/>
      <c r="Y289" s="27"/>
      <c r="Z289" s="29"/>
      <c r="AA289" s="29"/>
      <c r="AB289" s="29"/>
      <c r="AC289" s="29"/>
      <c r="AD289" s="29"/>
      <c r="AE289" s="29"/>
      <c r="AF289" s="29"/>
      <c r="AG289" s="27"/>
      <c r="AH289" s="27"/>
      <c r="AI289" s="27"/>
      <c r="AJ289" s="27"/>
      <c r="AK289" s="27"/>
      <c r="AL289" s="27"/>
      <c r="AM289" s="27"/>
      <c r="AN289" s="27"/>
      <c r="AO289" s="27"/>
      <c r="AP289" s="27"/>
      <c r="AQ289" s="27"/>
      <c r="AR289" s="27"/>
      <c r="AS289" s="27"/>
      <c r="AT289" s="27"/>
      <c r="AU289" s="27"/>
      <c r="AV289" s="27"/>
      <c r="AW289" s="27"/>
      <c r="AX289" s="27"/>
      <c r="AY289" s="27"/>
      <c r="AZ289" s="27"/>
      <c r="BA289" s="27"/>
      <c r="BB289" s="27"/>
      <c r="BC289" s="27"/>
      <c r="BD289" s="27"/>
      <c r="BE289" s="27"/>
      <c r="BF289" s="27"/>
      <c r="BG289" s="27"/>
      <c r="BH289" s="27"/>
      <c r="BI289" s="27"/>
      <c r="BJ289" s="27"/>
      <c r="BK289" s="27"/>
      <c r="BL289" s="27"/>
      <c r="BM289" s="27"/>
      <c r="BN289" s="27"/>
      <c r="BO289" s="27"/>
      <c r="BP289" s="27"/>
      <c r="BQ289" s="27"/>
      <c r="BR289" s="27"/>
      <c r="BS289" s="27"/>
      <c r="BT289" s="27"/>
    </row>
    <row r="290" spans="1:72" ht="33.85" customHeight="1">
      <c r="A290" s="26"/>
      <c r="B290" s="27"/>
      <c r="C290" s="28"/>
      <c r="D290" s="27"/>
      <c r="E290" s="27"/>
      <c r="F290" s="27"/>
      <c r="G290" s="27"/>
      <c r="H290" s="27"/>
      <c r="I290" s="27"/>
      <c r="J290" s="27"/>
      <c r="K290" s="27"/>
      <c r="L290" s="27"/>
      <c r="M290" s="27"/>
      <c r="N290" s="27"/>
      <c r="O290" s="27"/>
      <c r="P290" s="27"/>
      <c r="Q290" s="27"/>
      <c r="R290" s="27"/>
      <c r="S290" s="27"/>
      <c r="T290" s="27"/>
      <c r="U290" s="27"/>
      <c r="V290" s="27"/>
      <c r="W290" s="27"/>
      <c r="X290" s="27"/>
      <c r="Y290" s="27"/>
      <c r="Z290" s="29"/>
      <c r="AA290" s="29"/>
      <c r="AB290" s="29"/>
      <c r="AC290" s="29"/>
      <c r="AD290" s="29"/>
      <c r="AE290" s="29"/>
      <c r="AF290" s="29"/>
      <c r="AG290" s="27"/>
      <c r="AH290" s="27"/>
      <c r="AI290" s="27"/>
      <c r="AJ290" s="27"/>
      <c r="AK290" s="27"/>
      <c r="AL290" s="27"/>
      <c r="AM290" s="27"/>
      <c r="AN290" s="27"/>
      <c r="AO290" s="27"/>
      <c r="AP290" s="27"/>
      <c r="AQ290" s="27"/>
      <c r="AR290" s="27"/>
      <c r="AS290" s="27"/>
      <c r="AT290" s="27"/>
      <c r="AU290" s="27"/>
      <c r="AV290" s="27"/>
      <c r="AW290" s="27"/>
      <c r="AX290" s="27"/>
      <c r="AY290" s="27"/>
      <c r="AZ290" s="27"/>
      <c r="BA290" s="27"/>
      <c r="BB290" s="27"/>
      <c r="BC290" s="27"/>
      <c r="BD290" s="27"/>
      <c r="BE290" s="27"/>
      <c r="BF290" s="27"/>
      <c r="BG290" s="27"/>
      <c r="BH290" s="27"/>
      <c r="BI290" s="27"/>
      <c r="BJ290" s="27"/>
      <c r="BK290" s="27"/>
      <c r="BL290" s="27"/>
      <c r="BM290" s="27"/>
      <c r="BN290" s="27"/>
      <c r="BO290" s="27"/>
      <c r="BP290" s="27"/>
      <c r="BQ290" s="27"/>
      <c r="BR290" s="27"/>
      <c r="BS290" s="27"/>
      <c r="BT290" s="27"/>
    </row>
    <row r="291" spans="1:72" ht="33.85" customHeight="1">
      <c r="A291" s="26"/>
      <c r="B291" s="27"/>
      <c r="C291" s="28"/>
      <c r="D291" s="27"/>
      <c r="E291" s="27"/>
      <c r="F291" s="27"/>
      <c r="G291" s="27"/>
      <c r="H291" s="27"/>
      <c r="I291" s="27"/>
      <c r="J291" s="27"/>
      <c r="K291" s="27"/>
      <c r="L291" s="27"/>
      <c r="M291" s="27"/>
      <c r="N291" s="27"/>
      <c r="O291" s="27"/>
      <c r="P291" s="27"/>
      <c r="Q291" s="27"/>
      <c r="R291" s="27"/>
      <c r="S291" s="27"/>
      <c r="T291" s="27"/>
      <c r="U291" s="27"/>
      <c r="V291" s="27"/>
      <c r="W291" s="27"/>
      <c r="X291" s="27"/>
      <c r="Y291" s="27"/>
      <c r="Z291" s="29"/>
      <c r="AA291" s="29"/>
      <c r="AB291" s="29"/>
      <c r="AC291" s="29"/>
      <c r="AD291" s="29"/>
      <c r="AE291" s="29"/>
      <c r="AF291" s="29"/>
      <c r="AG291" s="27"/>
      <c r="AH291" s="27"/>
      <c r="AI291" s="27"/>
      <c r="AJ291" s="27"/>
      <c r="AK291" s="27"/>
      <c r="AL291" s="27"/>
      <c r="AM291" s="27"/>
      <c r="AN291" s="27"/>
      <c r="AO291" s="27"/>
      <c r="AP291" s="27"/>
      <c r="AQ291" s="27"/>
      <c r="AR291" s="27"/>
      <c r="AS291" s="27"/>
      <c r="AT291" s="27"/>
      <c r="AU291" s="27"/>
      <c r="AV291" s="27"/>
      <c r="AW291" s="27"/>
      <c r="AX291" s="27"/>
      <c r="AY291" s="27"/>
      <c r="AZ291" s="27"/>
      <c r="BA291" s="27"/>
      <c r="BB291" s="27"/>
      <c r="BC291" s="27"/>
      <c r="BD291" s="27"/>
      <c r="BE291" s="27"/>
      <c r="BF291" s="27"/>
      <c r="BG291" s="27"/>
      <c r="BH291" s="27"/>
      <c r="BI291" s="27"/>
      <c r="BJ291" s="27"/>
      <c r="BK291" s="27"/>
      <c r="BL291" s="27"/>
      <c r="BM291" s="27"/>
      <c r="BN291" s="27"/>
      <c r="BO291" s="27"/>
      <c r="BP291" s="27"/>
      <c r="BQ291" s="27"/>
      <c r="BR291" s="27"/>
      <c r="BS291" s="27"/>
      <c r="BT291" s="27"/>
    </row>
    <row r="292" spans="1:72" ht="33.85" customHeight="1">
      <c r="A292" s="26"/>
      <c r="B292" s="27"/>
      <c r="C292" s="28"/>
      <c r="D292" s="27"/>
      <c r="E292" s="27"/>
      <c r="F292" s="27"/>
      <c r="G292" s="27"/>
      <c r="H292" s="27"/>
      <c r="I292" s="27"/>
      <c r="J292" s="27"/>
      <c r="K292" s="27"/>
      <c r="L292" s="27"/>
      <c r="M292" s="27"/>
      <c r="N292" s="27"/>
      <c r="O292" s="27"/>
      <c r="P292" s="27"/>
      <c r="Q292" s="27"/>
      <c r="R292" s="27"/>
      <c r="S292" s="27"/>
      <c r="T292" s="27"/>
      <c r="U292" s="27"/>
      <c r="V292" s="27"/>
      <c r="W292" s="27"/>
      <c r="X292" s="27"/>
      <c r="Y292" s="27"/>
      <c r="Z292" s="29"/>
      <c r="AA292" s="29"/>
      <c r="AB292" s="29"/>
      <c r="AC292" s="29"/>
      <c r="AD292" s="29"/>
      <c r="AE292" s="29"/>
      <c r="AF292" s="29"/>
      <c r="AG292" s="27"/>
      <c r="AH292" s="27"/>
      <c r="AI292" s="27"/>
      <c r="AJ292" s="27"/>
      <c r="AK292" s="27"/>
      <c r="AL292" s="27"/>
      <c r="AM292" s="27"/>
      <c r="AN292" s="27"/>
      <c r="AO292" s="27"/>
      <c r="AP292" s="27"/>
      <c r="AQ292" s="27"/>
      <c r="AR292" s="27"/>
      <c r="AS292" s="27"/>
      <c r="AT292" s="27"/>
      <c r="AU292" s="27"/>
      <c r="AV292" s="27"/>
      <c r="AW292" s="27"/>
      <c r="AX292" s="27"/>
      <c r="AY292" s="27"/>
      <c r="AZ292" s="27"/>
      <c r="BA292" s="27"/>
      <c r="BB292" s="27"/>
      <c r="BC292" s="27"/>
      <c r="BD292" s="27"/>
      <c r="BE292" s="27"/>
      <c r="BF292" s="27"/>
      <c r="BG292" s="27"/>
      <c r="BH292" s="27"/>
      <c r="BI292" s="27"/>
      <c r="BJ292" s="27"/>
      <c r="BK292" s="27"/>
      <c r="BL292" s="27"/>
      <c r="BM292" s="27"/>
      <c r="BN292" s="27"/>
      <c r="BO292" s="27"/>
      <c r="BP292" s="27"/>
      <c r="BQ292" s="27"/>
      <c r="BR292" s="27"/>
      <c r="BS292" s="27"/>
      <c r="BT292" s="27"/>
    </row>
    <row r="293" spans="1:72" ht="33.85" customHeight="1">
      <c r="A293" s="26"/>
      <c r="B293" s="27"/>
      <c r="C293" s="28"/>
      <c r="D293" s="27"/>
      <c r="E293" s="27"/>
      <c r="F293" s="27"/>
      <c r="G293" s="27"/>
      <c r="H293" s="27"/>
      <c r="I293" s="27"/>
      <c r="J293" s="27"/>
      <c r="K293" s="27"/>
      <c r="L293" s="27"/>
      <c r="M293" s="27"/>
      <c r="N293" s="27"/>
      <c r="O293" s="27"/>
      <c r="P293" s="27"/>
      <c r="Q293" s="27"/>
      <c r="R293" s="27"/>
      <c r="S293" s="27"/>
      <c r="T293" s="27"/>
      <c r="U293" s="27"/>
      <c r="V293" s="27"/>
      <c r="W293" s="27"/>
      <c r="X293" s="27"/>
      <c r="Y293" s="27"/>
      <c r="Z293" s="29"/>
      <c r="AA293" s="29"/>
      <c r="AB293" s="29"/>
      <c r="AC293" s="29"/>
      <c r="AD293" s="29"/>
      <c r="AE293" s="29"/>
      <c r="AF293" s="29"/>
      <c r="AG293" s="27"/>
      <c r="AH293" s="27"/>
      <c r="AI293" s="27"/>
      <c r="AJ293" s="27"/>
      <c r="AK293" s="27"/>
      <c r="AL293" s="27"/>
      <c r="AM293" s="27"/>
      <c r="AN293" s="27"/>
      <c r="AO293" s="27"/>
      <c r="AP293" s="27"/>
      <c r="AQ293" s="27"/>
      <c r="AR293" s="27"/>
      <c r="AS293" s="27"/>
      <c r="AT293" s="27"/>
      <c r="AU293" s="27"/>
      <c r="AV293" s="27"/>
      <c r="AW293" s="27"/>
      <c r="AX293" s="27"/>
      <c r="AY293" s="27"/>
      <c r="AZ293" s="27"/>
      <c r="BA293" s="27"/>
      <c r="BB293" s="27"/>
      <c r="BC293" s="27"/>
      <c r="BD293" s="27"/>
      <c r="BE293" s="27"/>
      <c r="BF293" s="27"/>
      <c r="BG293" s="27"/>
      <c r="BH293" s="27"/>
      <c r="BI293" s="27"/>
      <c r="BJ293" s="27"/>
      <c r="BK293" s="27"/>
      <c r="BL293" s="27"/>
      <c r="BM293" s="27"/>
      <c r="BN293" s="27"/>
      <c r="BO293" s="27"/>
      <c r="BP293" s="27"/>
      <c r="BQ293" s="27"/>
      <c r="BR293" s="27"/>
      <c r="BS293" s="27"/>
      <c r="BT293" s="27"/>
    </row>
    <row r="294" spans="1:72" ht="33.85" customHeight="1">
      <c r="A294" s="26"/>
      <c r="B294" s="27"/>
      <c r="C294" s="28"/>
      <c r="D294" s="27"/>
      <c r="E294" s="27"/>
      <c r="F294" s="27"/>
      <c r="G294" s="27"/>
      <c r="H294" s="27"/>
      <c r="I294" s="27"/>
      <c r="J294" s="27"/>
      <c r="K294" s="27"/>
      <c r="L294" s="27"/>
      <c r="M294" s="27"/>
      <c r="N294" s="27"/>
      <c r="O294" s="27"/>
      <c r="P294" s="27"/>
      <c r="Q294" s="27"/>
      <c r="R294" s="27"/>
      <c r="S294" s="27"/>
      <c r="T294" s="27"/>
      <c r="U294" s="27"/>
      <c r="V294" s="27"/>
      <c r="W294" s="27"/>
      <c r="X294" s="27"/>
      <c r="Y294" s="27"/>
      <c r="Z294" s="29"/>
      <c r="AA294" s="29"/>
      <c r="AB294" s="29"/>
      <c r="AC294" s="29"/>
      <c r="AD294" s="29"/>
      <c r="AE294" s="29"/>
      <c r="AF294" s="29"/>
      <c r="AG294" s="27"/>
      <c r="AH294" s="27"/>
      <c r="AI294" s="27"/>
      <c r="AJ294" s="27"/>
      <c r="AK294" s="27"/>
      <c r="AL294" s="27"/>
      <c r="AM294" s="27"/>
      <c r="AN294" s="27"/>
      <c r="AO294" s="27"/>
      <c r="AP294" s="27"/>
      <c r="AQ294" s="27"/>
      <c r="AR294" s="27"/>
      <c r="AS294" s="27"/>
      <c r="AT294" s="27"/>
      <c r="AU294" s="27"/>
      <c r="AV294" s="27"/>
      <c r="AW294" s="27"/>
      <c r="AX294" s="27"/>
      <c r="AY294" s="27"/>
      <c r="AZ294" s="27"/>
      <c r="BA294" s="27"/>
      <c r="BB294" s="27"/>
      <c r="BC294" s="27"/>
      <c r="BD294" s="27"/>
      <c r="BE294" s="27"/>
      <c r="BF294" s="27"/>
      <c r="BG294" s="27"/>
      <c r="BH294" s="27"/>
      <c r="BI294" s="27"/>
      <c r="BJ294" s="27"/>
      <c r="BK294" s="27"/>
      <c r="BL294" s="27"/>
      <c r="BM294" s="27"/>
      <c r="BN294" s="27"/>
      <c r="BO294" s="27"/>
      <c r="BP294" s="27"/>
      <c r="BQ294" s="27"/>
      <c r="BR294" s="27"/>
      <c r="BS294" s="27"/>
      <c r="BT294" s="27"/>
    </row>
    <row r="295" spans="1:72" ht="33.85" customHeight="1">
      <c r="A295" s="26"/>
      <c r="B295" s="27"/>
      <c r="C295" s="28"/>
      <c r="D295" s="27"/>
      <c r="E295" s="27"/>
      <c r="F295" s="27"/>
      <c r="G295" s="27"/>
      <c r="H295" s="27"/>
      <c r="I295" s="27"/>
      <c r="J295" s="27"/>
      <c r="K295" s="27"/>
      <c r="L295" s="27"/>
      <c r="M295" s="27"/>
      <c r="N295" s="27"/>
      <c r="O295" s="27"/>
      <c r="P295" s="27"/>
      <c r="Q295" s="27"/>
      <c r="R295" s="27"/>
      <c r="S295" s="27"/>
      <c r="T295" s="27"/>
      <c r="U295" s="27"/>
      <c r="V295" s="27"/>
      <c r="W295" s="27"/>
      <c r="X295" s="27"/>
      <c r="Y295" s="27"/>
      <c r="Z295" s="29"/>
      <c r="AA295" s="29"/>
      <c r="AB295" s="29"/>
      <c r="AC295" s="29"/>
      <c r="AD295" s="29"/>
      <c r="AE295" s="29"/>
      <c r="AF295" s="29"/>
      <c r="AG295" s="27"/>
      <c r="AH295" s="27"/>
      <c r="AI295" s="27"/>
      <c r="AJ295" s="27"/>
      <c r="AK295" s="27"/>
      <c r="AL295" s="27"/>
      <c r="AM295" s="27"/>
      <c r="AN295" s="27"/>
      <c r="AO295" s="27"/>
      <c r="AP295" s="27"/>
      <c r="AQ295" s="27"/>
      <c r="AR295" s="27"/>
      <c r="AS295" s="27"/>
      <c r="AT295" s="27"/>
      <c r="AU295" s="27"/>
      <c r="AV295" s="27"/>
      <c r="AW295" s="27"/>
      <c r="AX295" s="27"/>
      <c r="AY295" s="27"/>
      <c r="AZ295" s="27"/>
      <c r="BA295" s="27"/>
      <c r="BB295" s="27"/>
      <c r="BC295" s="27"/>
      <c r="BD295" s="27"/>
      <c r="BE295" s="27"/>
      <c r="BF295" s="27"/>
      <c r="BG295" s="27"/>
      <c r="BH295" s="27"/>
      <c r="BI295" s="27"/>
      <c r="BJ295" s="27"/>
      <c r="BK295" s="27"/>
      <c r="BL295" s="27"/>
      <c r="BM295" s="27"/>
      <c r="BN295" s="27"/>
      <c r="BO295" s="27"/>
      <c r="BP295" s="27"/>
      <c r="BQ295" s="27"/>
      <c r="BR295" s="27"/>
      <c r="BS295" s="27"/>
      <c r="BT295" s="27"/>
    </row>
    <row r="296" spans="1:72" ht="33.85" customHeight="1">
      <c r="A296" s="26"/>
      <c r="B296" s="27"/>
      <c r="C296" s="28"/>
      <c r="D296" s="27"/>
      <c r="E296" s="27"/>
      <c r="F296" s="27"/>
      <c r="G296" s="27"/>
      <c r="H296" s="27"/>
      <c r="I296" s="27"/>
      <c r="J296" s="27"/>
      <c r="K296" s="27"/>
      <c r="L296" s="27"/>
      <c r="M296" s="27"/>
      <c r="N296" s="27"/>
      <c r="O296" s="27"/>
      <c r="P296" s="27"/>
      <c r="Q296" s="27"/>
      <c r="R296" s="27"/>
      <c r="S296" s="27"/>
      <c r="T296" s="27"/>
      <c r="U296" s="27"/>
      <c r="V296" s="27"/>
      <c r="W296" s="27"/>
      <c r="X296" s="27"/>
      <c r="Y296" s="27"/>
      <c r="Z296" s="29"/>
      <c r="AA296" s="29"/>
      <c r="AB296" s="29"/>
      <c r="AC296" s="29"/>
      <c r="AD296" s="29"/>
      <c r="AE296" s="29"/>
      <c r="AF296" s="29"/>
      <c r="AG296" s="27"/>
      <c r="AH296" s="27"/>
      <c r="AI296" s="27"/>
      <c r="AJ296" s="27"/>
      <c r="AK296" s="27"/>
      <c r="AL296" s="27"/>
      <c r="AM296" s="27"/>
      <c r="AN296" s="27"/>
      <c r="AO296" s="27"/>
      <c r="AP296" s="27"/>
      <c r="AQ296" s="27"/>
      <c r="AR296" s="27"/>
      <c r="AS296" s="27"/>
      <c r="AT296" s="27"/>
      <c r="AU296" s="27"/>
      <c r="AV296" s="27"/>
      <c r="AW296" s="27"/>
      <c r="AX296" s="27"/>
      <c r="AY296" s="27"/>
      <c r="AZ296" s="27"/>
      <c r="BA296" s="27"/>
      <c r="BB296" s="27"/>
      <c r="BC296" s="27"/>
      <c r="BD296" s="27"/>
      <c r="BE296" s="27"/>
      <c r="BF296" s="27"/>
      <c r="BG296" s="27"/>
      <c r="BH296" s="27"/>
      <c r="BI296" s="27"/>
      <c r="BJ296" s="27"/>
      <c r="BK296" s="27"/>
      <c r="BL296" s="27"/>
      <c r="BM296" s="27"/>
      <c r="BN296" s="27"/>
      <c r="BO296" s="27"/>
      <c r="BP296" s="27"/>
      <c r="BQ296" s="27"/>
      <c r="BR296" s="27"/>
      <c r="BS296" s="27"/>
      <c r="BT296" s="27"/>
    </row>
    <row r="297" spans="1:72" ht="33.85" customHeight="1">
      <c r="A297" s="26"/>
      <c r="B297" s="27"/>
      <c r="C297" s="28"/>
      <c r="D297" s="27"/>
      <c r="E297" s="27"/>
      <c r="F297" s="27"/>
      <c r="G297" s="27"/>
      <c r="H297" s="27"/>
      <c r="I297" s="27"/>
      <c r="J297" s="27"/>
      <c r="K297" s="27"/>
      <c r="L297" s="27"/>
      <c r="M297" s="27"/>
      <c r="N297" s="27"/>
      <c r="O297" s="27"/>
      <c r="P297" s="27"/>
      <c r="Q297" s="27"/>
      <c r="R297" s="27"/>
      <c r="S297" s="27"/>
      <c r="T297" s="27"/>
      <c r="U297" s="27"/>
      <c r="V297" s="27"/>
      <c r="W297" s="27"/>
      <c r="X297" s="27"/>
      <c r="Y297" s="27"/>
      <c r="Z297" s="29"/>
      <c r="AA297" s="29"/>
      <c r="AB297" s="29"/>
      <c r="AC297" s="29"/>
      <c r="AD297" s="29"/>
      <c r="AE297" s="29"/>
      <c r="AF297" s="29"/>
      <c r="AG297" s="27"/>
      <c r="AH297" s="27"/>
      <c r="AI297" s="27"/>
      <c r="AJ297" s="27"/>
      <c r="AK297" s="27"/>
      <c r="AL297" s="27"/>
      <c r="AM297" s="27"/>
      <c r="AN297" s="27"/>
      <c r="AO297" s="27"/>
      <c r="AP297" s="27"/>
      <c r="AQ297" s="27"/>
      <c r="AR297" s="27"/>
      <c r="AS297" s="27"/>
      <c r="AT297" s="27"/>
      <c r="AU297" s="27"/>
      <c r="AV297" s="27"/>
      <c r="AW297" s="27"/>
      <c r="AX297" s="27"/>
      <c r="AY297" s="27"/>
      <c r="AZ297" s="27"/>
      <c r="BA297" s="27"/>
      <c r="BB297" s="27"/>
      <c r="BC297" s="27"/>
      <c r="BD297" s="27"/>
      <c r="BE297" s="27"/>
      <c r="BF297" s="27"/>
      <c r="BG297" s="27"/>
      <c r="BH297" s="27"/>
      <c r="BI297" s="27"/>
      <c r="BJ297" s="27"/>
      <c r="BK297" s="27"/>
      <c r="BL297" s="27"/>
      <c r="BM297" s="27"/>
      <c r="BN297" s="27"/>
      <c r="BO297" s="27"/>
      <c r="BP297" s="27"/>
      <c r="BQ297" s="27"/>
      <c r="BR297" s="27"/>
      <c r="BS297" s="27"/>
      <c r="BT297" s="27"/>
    </row>
    <row r="298" spans="1:72" ht="33.85" customHeight="1">
      <c r="A298" s="26"/>
      <c r="B298" s="25"/>
      <c r="C298" s="30"/>
      <c r="D298" s="25"/>
      <c r="E298" s="25"/>
      <c r="F298" s="25"/>
      <c r="G298" s="25"/>
      <c r="H298" s="25"/>
      <c r="I298" s="25"/>
      <c r="J298" s="25"/>
      <c r="K298" s="25"/>
      <c r="L298" s="25"/>
      <c r="M298" s="25"/>
      <c r="N298" s="25"/>
      <c r="O298" s="25"/>
      <c r="P298" s="25"/>
      <c r="Q298" s="25"/>
      <c r="R298" s="25"/>
      <c r="S298" s="25"/>
      <c r="T298" s="25"/>
      <c r="U298" s="25"/>
      <c r="V298" s="25"/>
      <c r="W298" s="25"/>
      <c r="X298" s="25"/>
      <c r="Y298" s="25"/>
      <c r="Z298" s="31"/>
      <c r="AA298" s="31"/>
      <c r="AB298" s="31"/>
      <c r="AC298" s="31"/>
      <c r="AD298" s="31"/>
      <c r="AE298" s="31"/>
      <c r="AF298" s="31"/>
      <c r="AG298" s="25"/>
      <c r="AH298" s="25"/>
      <c r="AI298" s="25"/>
      <c r="AJ298" s="25"/>
      <c r="AK298" s="25"/>
      <c r="AL298" s="25"/>
      <c r="AM298" s="25"/>
      <c r="AN298" s="25"/>
      <c r="AO298" s="25"/>
      <c r="AP298" s="25"/>
      <c r="AQ298" s="25"/>
      <c r="AR298" s="25"/>
      <c r="AS298" s="25"/>
      <c r="AT298" s="25"/>
      <c r="AU298" s="25"/>
      <c r="AV298" s="25"/>
      <c r="AW298" s="25"/>
      <c r="AX298" s="25"/>
      <c r="AY298" s="25"/>
      <c r="AZ298" s="25"/>
      <c r="BA298" s="25"/>
      <c r="BB298" s="25"/>
      <c r="BC298" s="25"/>
      <c r="BD298" s="25"/>
      <c r="BE298" s="25"/>
      <c r="BF298" s="25"/>
      <c r="BG298" s="25"/>
      <c r="BH298" s="25"/>
      <c r="BI298" s="25"/>
      <c r="BJ298" s="25"/>
      <c r="BK298" s="25"/>
      <c r="BL298" s="25"/>
      <c r="BM298" s="25"/>
      <c r="BN298" s="25"/>
      <c r="BO298" s="25"/>
      <c r="BP298" s="25"/>
      <c r="BQ298" s="25"/>
      <c r="BR298" s="25"/>
      <c r="BS298" s="25"/>
      <c r="BT298" s="25"/>
    </row>
    <row r="299" spans="1:72" ht="33.85" customHeight="1">
      <c r="A299" s="26"/>
      <c r="B299" s="25"/>
      <c r="C299" s="30"/>
      <c r="D299" s="25"/>
      <c r="E299" s="25"/>
      <c r="F299" s="25"/>
      <c r="G299" s="25"/>
      <c r="H299" s="25"/>
      <c r="I299" s="25"/>
      <c r="J299" s="25"/>
      <c r="K299" s="25"/>
      <c r="L299" s="25"/>
      <c r="M299" s="25"/>
      <c r="N299" s="25"/>
      <c r="O299" s="25"/>
      <c r="P299" s="25"/>
      <c r="Q299" s="25"/>
      <c r="R299" s="25"/>
      <c r="S299" s="25"/>
      <c r="T299" s="25"/>
      <c r="U299" s="25"/>
      <c r="V299" s="25"/>
      <c r="W299" s="25"/>
      <c r="X299" s="25"/>
      <c r="Y299" s="25"/>
      <c r="Z299" s="31"/>
      <c r="AA299" s="31"/>
      <c r="AB299" s="31"/>
      <c r="AC299" s="31"/>
      <c r="AD299" s="31"/>
      <c r="AE299" s="31"/>
      <c r="AF299" s="31"/>
      <c r="AG299" s="25"/>
      <c r="AH299" s="25"/>
      <c r="AI299" s="25"/>
      <c r="AJ299" s="25"/>
      <c r="AK299" s="25"/>
      <c r="AL299" s="25"/>
      <c r="AM299" s="25"/>
      <c r="AN299" s="25"/>
      <c r="AO299" s="25"/>
      <c r="AP299" s="25"/>
      <c r="AQ299" s="25"/>
      <c r="AR299" s="25"/>
      <c r="AS299" s="25"/>
      <c r="AT299" s="25"/>
      <c r="AU299" s="25"/>
      <c r="AV299" s="25"/>
      <c r="AW299" s="25"/>
      <c r="AX299" s="25"/>
      <c r="AY299" s="25"/>
      <c r="AZ299" s="25"/>
      <c r="BA299" s="25"/>
      <c r="BB299" s="25"/>
      <c r="BC299" s="25"/>
      <c r="BD299" s="25"/>
      <c r="BE299" s="25"/>
      <c r="BF299" s="25"/>
      <c r="BG299" s="25"/>
      <c r="BH299" s="25"/>
      <c r="BI299" s="25"/>
      <c r="BJ299" s="25"/>
      <c r="BK299" s="25"/>
      <c r="BL299" s="25"/>
      <c r="BM299" s="25"/>
      <c r="BN299" s="25"/>
      <c r="BO299" s="25"/>
      <c r="BP299" s="25"/>
      <c r="BQ299" s="25"/>
      <c r="BR299" s="25"/>
      <c r="BS299" s="25"/>
      <c r="BT299" s="25"/>
    </row>
    <row r="300" spans="1:72" ht="33.85" customHeight="1">
      <c r="A300" s="26"/>
      <c r="B300" s="25"/>
      <c r="C300" s="30"/>
      <c r="D300" s="25"/>
      <c r="E300" s="25"/>
      <c r="F300" s="25"/>
      <c r="G300" s="25"/>
      <c r="H300" s="25"/>
      <c r="I300" s="25"/>
      <c r="J300" s="25"/>
      <c r="K300" s="25"/>
      <c r="L300" s="25"/>
      <c r="M300" s="25"/>
      <c r="N300" s="25"/>
      <c r="O300" s="25"/>
      <c r="P300" s="25"/>
      <c r="Q300" s="25"/>
      <c r="R300" s="25"/>
      <c r="S300" s="25"/>
      <c r="T300" s="25"/>
      <c r="U300" s="25"/>
      <c r="V300" s="25"/>
      <c r="W300" s="25"/>
      <c r="X300" s="25"/>
      <c r="Y300" s="25"/>
      <c r="Z300" s="31"/>
      <c r="AA300" s="31"/>
      <c r="AB300" s="31"/>
      <c r="AC300" s="31"/>
      <c r="AD300" s="31"/>
      <c r="AE300" s="31"/>
      <c r="AF300" s="31"/>
      <c r="AG300" s="25"/>
      <c r="AH300" s="25"/>
      <c r="AI300" s="25"/>
      <c r="AJ300" s="25"/>
      <c r="AK300" s="25"/>
      <c r="AL300" s="25"/>
      <c r="AM300" s="25"/>
      <c r="AN300" s="25"/>
      <c r="AO300" s="25"/>
      <c r="AP300" s="25"/>
      <c r="AQ300" s="25"/>
      <c r="AR300" s="25"/>
      <c r="AS300" s="25"/>
      <c r="AT300" s="25"/>
      <c r="AU300" s="25"/>
      <c r="AV300" s="25"/>
      <c r="AW300" s="25"/>
      <c r="AX300" s="25"/>
      <c r="AY300" s="25"/>
      <c r="AZ300" s="25"/>
      <c r="BA300" s="25"/>
      <c r="BB300" s="25"/>
      <c r="BC300" s="25"/>
      <c r="BD300" s="25"/>
      <c r="BE300" s="25"/>
      <c r="BF300" s="25"/>
      <c r="BG300" s="25"/>
      <c r="BH300" s="25"/>
      <c r="BI300" s="25"/>
      <c r="BJ300" s="25"/>
      <c r="BK300" s="25"/>
      <c r="BL300" s="25"/>
      <c r="BM300" s="25"/>
      <c r="BN300" s="25"/>
      <c r="BO300" s="25"/>
      <c r="BP300" s="25"/>
      <c r="BQ300" s="25"/>
      <c r="BR300" s="25"/>
      <c r="BS300" s="25"/>
      <c r="BT300" s="25"/>
    </row>
    <row r="301" spans="1:72" ht="33.85" customHeight="1">
      <c r="A301" s="26"/>
      <c r="B301" s="25"/>
      <c r="C301" s="30"/>
      <c r="D301" s="25"/>
      <c r="E301" s="25"/>
      <c r="F301" s="25"/>
      <c r="G301" s="25"/>
      <c r="H301" s="25"/>
      <c r="I301" s="25"/>
      <c r="J301" s="25"/>
      <c r="K301" s="25"/>
      <c r="L301" s="25"/>
      <c r="M301" s="25"/>
      <c r="N301" s="25"/>
      <c r="O301" s="25"/>
      <c r="P301" s="25"/>
      <c r="Q301" s="25"/>
      <c r="R301" s="25"/>
      <c r="S301" s="25"/>
      <c r="T301" s="25"/>
      <c r="U301" s="25"/>
      <c r="V301" s="25"/>
      <c r="W301" s="25"/>
      <c r="X301" s="25"/>
      <c r="Y301" s="25"/>
      <c r="Z301" s="31"/>
      <c r="AA301" s="31"/>
      <c r="AB301" s="31"/>
      <c r="AC301" s="31"/>
      <c r="AD301" s="31"/>
      <c r="AE301" s="31"/>
      <c r="AF301" s="31"/>
      <c r="AG301" s="25"/>
      <c r="AH301" s="25"/>
      <c r="AI301" s="25"/>
      <c r="AJ301" s="25"/>
      <c r="AK301" s="25"/>
      <c r="AL301" s="25"/>
      <c r="AM301" s="25"/>
      <c r="AN301" s="25"/>
      <c r="AO301" s="25"/>
      <c r="AP301" s="25"/>
      <c r="AQ301" s="25"/>
      <c r="AR301" s="25"/>
      <c r="AS301" s="25"/>
      <c r="AT301" s="25"/>
      <c r="AU301" s="25"/>
      <c r="AV301" s="25"/>
      <c r="AW301" s="25"/>
      <c r="AX301" s="25"/>
      <c r="AY301" s="25"/>
      <c r="AZ301" s="25"/>
      <c r="BA301" s="25"/>
      <c r="BB301" s="25"/>
      <c r="BC301" s="25"/>
      <c r="BD301" s="25"/>
      <c r="BE301" s="25"/>
      <c r="BF301" s="25"/>
      <c r="BG301" s="25"/>
      <c r="BH301" s="25"/>
      <c r="BI301" s="25"/>
      <c r="BJ301" s="25"/>
      <c r="BK301" s="25"/>
      <c r="BL301" s="25"/>
      <c r="BM301" s="25"/>
      <c r="BN301" s="25"/>
      <c r="BO301" s="25"/>
      <c r="BP301" s="25"/>
      <c r="BQ301" s="25"/>
      <c r="BR301" s="25"/>
      <c r="BS301" s="25"/>
      <c r="BT301" s="25"/>
    </row>
    <row r="302" spans="1:72" ht="33.85" customHeight="1">
      <c r="A302" s="26"/>
      <c r="B302" s="25"/>
      <c r="C302" s="30"/>
      <c r="D302" s="25"/>
      <c r="E302" s="25"/>
      <c r="F302" s="25"/>
      <c r="G302" s="25"/>
      <c r="H302" s="25"/>
      <c r="I302" s="25"/>
      <c r="J302" s="25"/>
      <c r="K302" s="25"/>
      <c r="L302" s="25"/>
      <c r="M302" s="25"/>
      <c r="N302" s="25"/>
      <c r="O302" s="25"/>
      <c r="P302" s="25"/>
      <c r="Q302" s="25"/>
      <c r="R302" s="25"/>
      <c r="S302" s="25"/>
      <c r="T302" s="25"/>
      <c r="U302" s="25"/>
      <c r="V302" s="25"/>
      <c r="W302" s="25"/>
      <c r="X302" s="25"/>
      <c r="Y302" s="25"/>
      <c r="Z302" s="31"/>
      <c r="AA302" s="31"/>
      <c r="AB302" s="31"/>
      <c r="AC302" s="31"/>
      <c r="AD302" s="31"/>
      <c r="AE302" s="31"/>
      <c r="AF302" s="31"/>
      <c r="AG302" s="25"/>
      <c r="AH302" s="25"/>
      <c r="AI302" s="25"/>
      <c r="AJ302" s="25"/>
      <c r="AK302" s="25"/>
      <c r="AL302" s="25"/>
      <c r="AM302" s="25"/>
      <c r="AN302" s="25"/>
      <c r="AO302" s="25"/>
      <c r="AP302" s="25"/>
      <c r="AQ302" s="25"/>
      <c r="AR302" s="25"/>
      <c r="AS302" s="25"/>
      <c r="AT302" s="25"/>
      <c r="AU302" s="25"/>
      <c r="AV302" s="25"/>
      <c r="AW302" s="25"/>
      <c r="AX302" s="25"/>
      <c r="AY302" s="25"/>
      <c r="AZ302" s="25"/>
      <c r="BA302" s="25"/>
      <c r="BB302" s="25"/>
      <c r="BC302" s="25"/>
      <c r="BD302" s="25"/>
      <c r="BE302" s="25"/>
      <c r="BF302" s="25"/>
      <c r="BG302" s="25"/>
      <c r="BH302" s="25"/>
      <c r="BI302" s="25"/>
      <c r="BJ302" s="25"/>
      <c r="BK302" s="25"/>
      <c r="BL302" s="25"/>
      <c r="BM302" s="25"/>
      <c r="BN302" s="25"/>
      <c r="BO302" s="25"/>
      <c r="BP302" s="25"/>
      <c r="BQ302" s="25"/>
      <c r="BR302" s="25"/>
      <c r="BS302" s="25"/>
      <c r="BT302" s="25"/>
    </row>
    <row r="303" spans="1:72" ht="33.85" customHeight="1">
      <c r="A303" s="26"/>
      <c r="B303" s="25"/>
      <c r="C303" s="30"/>
      <c r="D303" s="25"/>
      <c r="E303" s="25"/>
      <c r="F303" s="25"/>
      <c r="G303" s="25"/>
      <c r="H303" s="25"/>
      <c r="I303" s="25"/>
      <c r="J303" s="25"/>
      <c r="K303" s="25"/>
      <c r="L303" s="25"/>
      <c r="M303" s="25"/>
      <c r="N303" s="25"/>
      <c r="O303" s="25"/>
      <c r="P303" s="25"/>
      <c r="Q303" s="25"/>
      <c r="R303" s="25"/>
      <c r="S303" s="25"/>
      <c r="T303" s="25"/>
      <c r="U303" s="25"/>
      <c r="V303" s="25"/>
      <c r="W303" s="25"/>
      <c r="X303" s="25"/>
      <c r="Y303" s="25"/>
      <c r="Z303" s="31"/>
      <c r="AA303" s="31"/>
      <c r="AB303" s="31"/>
      <c r="AC303" s="31"/>
      <c r="AD303" s="31"/>
      <c r="AE303" s="31"/>
      <c r="AF303" s="31"/>
      <c r="AG303" s="25"/>
      <c r="AH303" s="25"/>
      <c r="AI303" s="25"/>
      <c r="AJ303" s="25"/>
      <c r="AK303" s="25"/>
      <c r="AL303" s="25"/>
      <c r="AM303" s="25"/>
      <c r="AN303" s="25"/>
      <c r="AO303" s="25"/>
      <c r="AP303" s="25"/>
      <c r="AQ303" s="25"/>
      <c r="AR303" s="25"/>
      <c r="AS303" s="25"/>
      <c r="AT303" s="25"/>
      <c r="AU303" s="25"/>
      <c r="AV303" s="25"/>
      <c r="AW303" s="25"/>
      <c r="AX303" s="25"/>
      <c r="AY303" s="25"/>
      <c r="AZ303" s="25"/>
      <c r="BA303" s="25"/>
      <c r="BB303" s="25"/>
      <c r="BC303" s="25"/>
      <c r="BD303" s="25"/>
      <c r="BE303" s="25"/>
      <c r="BF303" s="25"/>
      <c r="BG303" s="25"/>
      <c r="BH303" s="25"/>
      <c r="BI303" s="25"/>
      <c r="BJ303" s="25"/>
      <c r="BK303" s="25"/>
      <c r="BL303" s="25"/>
      <c r="BM303" s="25"/>
      <c r="BN303" s="25"/>
      <c r="BO303" s="25"/>
      <c r="BP303" s="25"/>
      <c r="BQ303" s="25"/>
      <c r="BR303" s="25"/>
      <c r="BS303" s="25"/>
      <c r="BT303" s="25"/>
    </row>
    <row r="304" spans="1:72" ht="33.85" customHeight="1">
      <c r="A304" s="26"/>
      <c r="B304" s="25"/>
      <c r="C304" s="30"/>
      <c r="D304" s="25"/>
      <c r="E304" s="25"/>
      <c r="F304" s="25"/>
      <c r="G304" s="25"/>
      <c r="H304" s="25"/>
      <c r="I304" s="25"/>
      <c r="J304" s="25"/>
      <c r="K304" s="25"/>
      <c r="L304" s="25"/>
      <c r="M304" s="25"/>
      <c r="N304" s="25"/>
      <c r="O304" s="25"/>
      <c r="P304" s="25"/>
      <c r="Q304" s="25"/>
      <c r="R304" s="25"/>
      <c r="S304" s="25"/>
      <c r="T304" s="25"/>
      <c r="U304" s="25"/>
      <c r="V304" s="25"/>
      <c r="W304" s="25"/>
      <c r="X304" s="25"/>
      <c r="Y304" s="25"/>
      <c r="Z304" s="31"/>
      <c r="AA304" s="31"/>
      <c r="AB304" s="31"/>
      <c r="AC304" s="31"/>
      <c r="AD304" s="31"/>
      <c r="AE304" s="31"/>
      <c r="AF304" s="31"/>
      <c r="AG304" s="25"/>
      <c r="AH304" s="25"/>
      <c r="AI304" s="25"/>
      <c r="AJ304" s="25"/>
      <c r="AK304" s="25"/>
      <c r="AL304" s="25"/>
      <c r="AM304" s="25"/>
      <c r="AN304" s="25"/>
      <c r="AO304" s="25"/>
      <c r="AP304" s="25"/>
      <c r="AQ304" s="25"/>
      <c r="AR304" s="25"/>
      <c r="AS304" s="25"/>
      <c r="AT304" s="25"/>
      <c r="AU304" s="25"/>
      <c r="AV304" s="25"/>
      <c r="AW304" s="25"/>
      <c r="AX304" s="25"/>
      <c r="AY304" s="25"/>
      <c r="AZ304" s="25"/>
      <c r="BA304" s="25"/>
      <c r="BB304" s="25"/>
      <c r="BC304" s="25"/>
      <c r="BD304" s="25"/>
      <c r="BE304" s="25"/>
      <c r="BF304" s="25"/>
      <c r="BG304" s="25"/>
      <c r="BH304" s="25"/>
      <c r="BI304" s="25"/>
      <c r="BJ304" s="25"/>
      <c r="BK304" s="25"/>
      <c r="BL304" s="25"/>
      <c r="BM304" s="25"/>
      <c r="BN304" s="25"/>
      <c r="BO304" s="25"/>
      <c r="BP304" s="25"/>
      <c r="BQ304" s="25"/>
      <c r="BR304" s="25"/>
      <c r="BS304" s="25"/>
      <c r="BT304" s="25"/>
    </row>
    <row r="305" spans="1:72" ht="33.85" customHeight="1">
      <c r="A305" s="26"/>
      <c r="B305" s="25"/>
      <c r="C305" s="30"/>
      <c r="D305" s="25"/>
      <c r="E305" s="25"/>
      <c r="F305" s="25"/>
      <c r="G305" s="25"/>
      <c r="H305" s="25"/>
      <c r="I305" s="25"/>
      <c r="J305" s="25"/>
      <c r="K305" s="25"/>
      <c r="L305" s="25"/>
      <c r="M305" s="25"/>
      <c r="N305" s="25"/>
      <c r="O305" s="25"/>
      <c r="P305" s="25"/>
      <c r="Q305" s="25"/>
      <c r="R305" s="25"/>
      <c r="S305" s="25"/>
      <c r="T305" s="25"/>
      <c r="U305" s="25"/>
      <c r="V305" s="25"/>
      <c r="W305" s="25"/>
      <c r="X305" s="25"/>
      <c r="Y305" s="25"/>
      <c r="Z305" s="31"/>
      <c r="AA305" s="31"/>
      <c r="AB305" s="31"/>
      <c r="AC305" s="31"/>
      <c r="AD305" s="31"/>
      <c r="AE305" s="31"/>
      <c r="AF305" s="31"/>
      <c r="AG305" s="25"/>
      <c r="AH305" s="25"/>
      <c r="AI305" s="25"/>
      <c r="AJ305" s="25"/>
      <c r="AK305" s="25"/>
      <c r="AL305" s="25"/>
      <c r="AM305" s="25"/>
      <c r="AN305" s="25"/>
      <c r="AO305" s="25"/>
      <c r="AP305" s="25"/>
      <c r="AQ305" s="25"/>
      <c r="AR305" s="25"/>
      <c r="AS305" s="25"/>
      <c r="AT305" s="25"/>
      <c r="AU305" s="25"/>
      <c r="AV305" s="25"/>
      <c r="AW305" s="25"/>
      <c r="AX305" s="25"/>
      <c r="AY305" s="25"/>
      <c r="AZ305" s="25"/>
      <c r="BA305" s="25"/>
      <c r="BB305" s="25"/>
      <c r="BC305" s="25"/>
      <c r="BD305" s="25"/>
      <c r="BE305" s="25"/>
      <c r="BF305" s="25"/>
      <c r="BG305" s="25"/>
      <c r="BH305" s="25"/>
      <c r="BI305" s="25"/>
      <c r="BJ305" s="25"/>
      <c r="BK305" s="25"/>
      <c r="BL305" s="25"/>
      <c r="BM305" s="25"/>
      <c r="BN305" s="25"/>
      <c r="BO305" s="25"/>
      <c r="BP305" s="25"/>
      <c r="BQ305" s="25"/>
      <c r="BR305" s="25"/>
      <c r="BS305" s="25"/>
      <c r="BT305" s="25"/>
    </row>
    <row r="306" spans="1:72" ht="33.85" customHeight="1">
      <c r="A306" s="26"/>
      <c r="B306" s="25"/>
      <c r="C306" s="30"/>
      <c r="D306" s="25"/>
      <c r="E306" s="25"/>
      <c r="F306" s="25"/>
      <c r="G306" s="25"/>
      <c r="H306" s="25"/>
      <c r="I306" s="25"/>
      <c r="J306" s="25"/>
      <c r="K306" s="25"/>
      <c r="L306" s="25"/>
      <c r="M306" s="25"/>
      <c r="N306" s="25"/>
      <c r="O306" s="25"/>
      <c r="P306" s="25"/>
      <c r="Q306" s="25"/>
      <c r="R306" s="25"/>
      <c r="S306" s="25"/>
      <c r="T306" s="25"/>
      <c r="U306" s="25"/>
      <c r="V306" s="25"/>
      <c r="W306" s="25"/>
      <c r="X306" s="25"/>
      <c r="Y306" s="25"/>
      <c r="Z306" s="31"/>
      <c r="AA306" s="31"/>
      <c r="AB306" s="31"/>
      <c r="AC306" s="31"/>
      <c r="AD306" s="31"/>
      <c r="AE306" s="31"/>
      <c r="AF306" s="31"/>
      <c r="AG306" s="25"/>
      <c r="AH306" s="25"/>
      <c r="AI306" s="25"/>
      <c r="AJ306" s="25"/>
      <c r="AK306" s="25"/>
      <c r="AL306" s="25"/>
      <c r="AM306" s="25"/>
      <c r="AN306" s="25"/>
      <c r="AO306" s="25"/>
      <c r="AP306" s="25"/>
      <c r="AQ306" s="25"/>
      <c r="AR306" s="25"/>
      <c r="AS306" s="25"/>
      <c r="AT306" s="25"/>
      <c r="AU306" s="25"/>
      <c r="AV306" s="25"/>
      <c r="AW306" s="25"/>
      <c r="AX306" s="25"/>
      <c r="AY306" s="25"/>
      <c r="AZ306" s="25"/>
      <c r="BA306" s="25"/>
      <c r="BB306" s="25"/>
      <c r="BC306" s="25"/>
      <c r="BD306" s="25"/>
      <c r="BE306" s="25"/>
      <c r="BF306" s="25"/>
      <c r="BG306" s="25"/>
      <c r="BH306" s="25"/>
      <c r="BI306" s="25"/>
      <c r="BJ306" s="25"/>
      <c r="BK306" s="25"/>
      <c r="BL306" s="25"/>
      <c r="BM306" s="25"/>
      <c r="BN306" s="25"/>
      <c r="BO306" s="25"/>
      <c r="BP306" s="25"/>
      <c r="BQ306" s="25"/>
      <c r="BR306" s="25"/>
      <c r="BS306" s="25"/>
      <c r="BT306" s="25"/>
    </row>
    <row r="307" spans="1:72" ht="33.85" customHeight="1">
      <c r="A307" s="26"/>
      <c r="B307" s="25"/>
      <c r="C307" s="30"/>
      <c r="D307" s="25"/>
      <c r="E307" s="25"/>
      <c r="F307" s="25"/>
      <c r="G307" s="25"/>
      <c r="H307" s="25"/>
      <c r="I307" s="25"/>
      <c r="J307" s="25"/>
      <c r="K307" s="25"/>
      <c r="L307" s="25"/>
      <c r="M307" s="25"/>
      <c r="N307" s="25"/>
      <c r="O307" s="25"/>
      <c r="P307" s="25"/>
      <c r="Q307" s="25"/>
      <c r="R307" s="25"/>
      <c r="S307" s="25"/>
      <c r="T307" s="25"/>
      <c r="U307" s="25"/>
      <c r="V307" s="25"/>
      <c r="W307" s="25"/>
      <c r="X307" s="25"/>
      <c r="Y307" s="25"/>
      <c r="Z307" s="31"/>
      <c r="AA307" s="31"/>
      <c r="AB307" s="31"/>
      <c r="AC307" s="31"/>
      <c r="AD307" s="31"/>
      <c r="AE307" s="31"/>
      <c r="AF307" s="31"/>
      <c r="AG307" s="25"/>
      <c r="AH307" s="25"/>
      <c r="AI307" s="25"/>
      <c r="AJ307" s="25"/>
      <c r="AK307" s="25"/>
      <c r="AL307" s="25"/>
      <c r="AM307" s="25"/>
      <c r="AN307" s="25"/>
      <c r="AO307" s="25"/>
      <c r="AP307" s="25"/>
      <c r="AQ307" s="25"/>
      <c r="AR307" s="25"/>
      <c r="AS307" s="25"/>
      <c r="AT307" s="25"/>
      <c r="AU307" s="25"/>
      <c r="AV307" s="25"/>
      <c r="AW307" s="25"/>
      <c r="AX307" s="25"/>
      <c r="AY307" s="25"/>
      <c r="AZ307" s="25"/>
      <c r="BA307" s="25"/>
      <c r="BB307" s="25"/>
      <c r="BC307" s="25"/>
      <c r="BD307" s="25"/>
      <c r="BE307" s="25"/>
      <c r="BF307" s="25"/>
      <c r="BG307" s="25"/>
      <c r="BH307" s="25"/>
      <c r="BI307" s="25"/>
      <c r="BJ307" s="25"/>
      <c r="BK307" s="25"/>
      <c r="BL307" s="25"/>
      <c r="BM307" s="25"/>
      <c r="BN307" s="25"/>
      <c r="BO307" s="25"/>
      <c r="BP307" s="25"/>
      <c r="BQ307" s="25"/>
      <c r="BR307" s="25"/>
      <c r="BS307" s="25"/>
      <c r="BT307" s="25"/>
    </row>
    <row r="308" spans="1:72" ht="33.85" customHeight="1">
      <c r="A308" s="26"/>
      <c r="B308" s="25"/>
      <c r="C308" s="30"/>
      <c r="D308" s="25"/>
      <c r="E308" s="25"/>
      <c r="F308" s="25"/>
      <c r="G308" s="25"/>
      <c r="H308" s="25"/>
      <c r="I308" s="25"/>
      <c r="J308" s="25"/>
      <c r="K308" s="25"/>
      <c r="L308" s="25"/>
      <c r="M308" s="25"/>
      <c r="N308" s="25"/>
      <c r="O308" s="25"/>
      <c r="P308" s="25"/>
      <c r="Q308" s="25"/>
      <c r="R308" s="25"/>
      <c r="S308" s="25"/>
      <c r="T308" s="25"/>
      <c r="U308" s="25"/>
      <c r="V308" s="25"/>
      <c r="W308" s="25"/>
      <c r="X308" s="25"/>
      <c r="Y308" s="25"/>
      <c r="Z308" s="31"/>
      <c r="AA308" s="31"/>
      <c r="AB308" s="31"/>
      <c r="AC308" s="31"/>
      <c r="AD308" s="31"/>
      <c r="AE308" s="31"/>
      <c r="AF308" s="31"/>
      <c r="AG308" s="25"/>
      <c r="AH308" s="25"/>
      <c r="AI308" s="25"/>
      <c r="AJ308" s="25"/>
      <c r="AK308" s="25"/>
      <c r="AL308" s="25"/>
      <c r="AM308" s="25"/>
      <c r="AN308" s="25"/>
      <c r="AO308" s="25"/>
      <c r="AP308" s="25"/>
      <c r="AQ308" s="25"/>
      <c r="AR308" s="25"/>
      <c r="AS308" s="25"/>
      <c r="AT308" s="25"/>
      <c r="AU308" s="25"/>
      <c r="AV308" s="25"/>
      <c r="AW308" s="25"/>
      <c r="AX308" s="25"/>
      <c r="AY308" s="25"/>
      <c r="AZ308" s="25"/>
      <c r="BA308" s="25"/>
      <c r="BB308" s="25"/>
      <c r="BC308" s="25"/>
      <c r="BD308" s="25"/>
      <c r="BE308" s="25"/>
      <c r="BF308" s="25"/>
      <c r="BG308" s="25"/>
      <c r="BH308" s="25"/>
      <c r="BI308" s="25"/>
      <c r="BJ308" s="25"/>
      <c r="BK308" s="25"/>
      <c r="BL308" s="25"/>
      <c r="BM308" s="25"/>
      <c r="BN308" s="25"/>
      <c r="BO308" s="25"/>
      <c r="BP308" s="25"/>
      <c r="BQ308" s="25"/>
      <c r="BR308" s="25"/>
      <c r="BS308" s="25"/>
      <c r="BT308" s="25"/>
    </row>
    <row r="309" spans="1:72" ht="33.85" customHeight="1">
      <c r="A309" s="26"/>
      <c r="B309" s="25"/>
      <c r="C309" s="30"/>
      <c r="D309" s="25"/>
      <c r="E309" s="25"/>
      <c r="F309" s="25"/>
      <c r="G309" s="25"/>
      <c r="H309" s="25"/>
      <c r="I309" s="25"/>
      <c r="J309" s="25"/>
      <c r="K309" s="25"/>
      <c r="L309" s="25"/>
      <c r="M309" s="25"/>
      <c r="N309" s="25"/>
      <c r="O309" s="25"/>
      <c r="P309" s="25"/>
      <c r="Q309" s="25"/>
      <c r="R309" s="25"/>
      <c r="S309" s="25"/>
      <c r="T309" s="25"/>
      <c r="U309" s="25"/>
      <c r="V309" s="25"/>
      <c r="W309" s="25"/>
      <c r="X309" s="25"/>
      <c r="Y309" s="25"/>
      <c r="Z309" s="31"/>
      <c r="AA309" s="31"/>
      <c r="AB309" s="31"/>
      <c r="AC309" s="31"/>
      <c r="AD309" s="31"/>
      <c r="AE309" s="31"/>
      <c r="AF309" s="31"/>
      <c r="AG309" s="25"/>
      <c r="AH309" s="25"/>
      <c r="AI309" s="25"/>
      <c r="AJ309" s="25"/>
      <c r="AK309" s="25"/>
      <c r="AL309" s="25"/>
      <c r="AM309" s="25"/>
      <c r="AN309" s="25"/>
      <c r="AO309" s="25"/>
      <c r="AP309" s="25"/>
      <c r="AQ309" s="25"/>
      <c r="AR309" s="25"/>
      <c r="AS309" s="25"/>
      <c r="AT309" s="25"/>
      <c r="AU309" s="25"/>
      <c r="AV309" s="25"/>
      <c r="AW309" s="25"/>
      <c r="AX309" s="25"/>
      <c r="AY309" s="25"/>
      <c r="AZ309" s="25"/>
      <c r="BA309" s="25"/>
      <c r="BB309" s="25"/>
      <c r="BC309" s="25"/>
      <c r="BD309" s="25"/>
      <c r="BE309" s="25"/>
      <c r="BF309" s="25"/>
      <c r="BG309" s="25"/>
      <c r="BH309" s="25"/>
      <c r="BI309" s="25"/>
      <c r="BJ309" s="25"/>
      <c r="BK309" s="25"/>
      <c r="BL309" s="25"/>
      <c r="BM309" s="25"/>
      <c r="BN309" s="25"/>
      <c r="BO309" s="25"/>
      <c r="BP309" s="25"/>
      <c r="BQ309" s="25"/>
      <c r="BR309" s="25"/>
      <c r="BS309" s="25"/>
      <c r="BT309" s="25"/>
    </row>
    <row r="310" spans="1:72" ht="33.85" customHeight="1">
      <c r="A310" s="26"/>
      <c r="B310" s="25"/>
      <c r="C310" s="30"/>
      <c r="D310" s="25"/>
      <c r="E310" s="25"/>
      <c r="F310" s="25"/>
      <c r="G310" s="25"/>
      <c r="H310" s="25"/>
      <c r="I310" s="25"/>
      <c r="J310" s="25"/>
      <c r="K310" s="25"/>
      <c r="L310" s="25"/>
      <c r="M310" s="25"/>
      <c r="N310" s="25"/>
      <c r="O310" s="25"/>
      <c r="P310" s="25"/>
      <c r="Q310" s="25"/>
      <c r="R310" s="25"/>
      <c r="S310" s="25"/>
      <c r="T310" s="25"/>
      <c r="U310" s="25"/>
      <c r="V310" s="25"/>
      <c r="W310" s="25"/>
      <c r="X310" s="25"/>
      <c r="Y310" s="25"/>
      <c r="Z310" s="31"/>
      <c r="AA310" s="31"/>
      <c r="AB310" s="31"/>
      <c r="AC310" s="31"/>
      <c r="AD310" s="31"/>
      <c r="AE310" s="31"/>
      <c r="AF310" s="31"/>
      <c r="AG310" s="25"/>
      <c r="AH310" s="25"/>
      <c r="AI310" s="25"/>
      <c r="AJ310" s="25"/>
      <c r="AK310" s="25"/>
      <c r="AL310" s="25"/>
      <c r="AM310" s="25"/>
      <c r="AN310" s="25"/>
      <c r="AO310" s="25"/>
      <c r="AP310" s="25"/>
      <c r="AQ310" s="25"/>
      <c r="AR310" s="25"/>
      <c r="AS310" s="25"/>
      <c r="AT310" s="25"/>
      <c r="AU310" s="25"/>
      <c r="AV310" s="25"/>
      <c r="AW310" s="25"/>
      <c r="AX310" s="25"/>
      <c r="AY310" s="25"/>
      <c r="AZ310" s="25"/>
      <c r="BA310" s="25"/>
      <c r="BB310" s="25"/>
      <c r="BC310" s="25"/>
      <c r="BD310" s="25"/>
      <c r="BE310" s="25"/>
      <c r="BF310" s="25"/>
      <c r="BG310" s="25"/>
      <c r="BH310" s="25"/>
      <c r="BI310" s="25"/>
      <c r="BJ310" s="25"/>
      <c r="BK310" s="25"/>
      <c r="BL310" s="25"/>
      <c r="BM310" s="25"/>
      <c r="BN310" s="25"/>
      <c r="BO310" s="25"/>
      <c r="BP310" s="25"/>
      <c r="BQ310" s="25"/>
      <c r="BR310" s="25"/>
      <c r="BS310" s="25"/>
      <c r="BT310" s="25"/>
    </row>
    <row r="311" spans="1:72" ht="33.85" customHeight="1">
      <c r="A311" s="26"/>
      <c r="B311" s="25"/>
      <c r="C311" s="30"/>
      <c r="D311" s="25"/>
      <c r="E311" s="25"/>
      <c r="F311" s="25"/>
      <c r="G311" s="25"/>
      <c r="H311" s="25"/>
      <c r="I311" s="25"/>
      <c r="J311" s="25"/>
      <c r="K311" s="25"/>
      <c r="L311" s="25"/>
      <c r="M311" s="25"/>
      <c r="N311" s="25"/>
      <c r="O311" s="25"/>
      <c r="P311" s="25"/>
      <c r="Q311" s="25"/>
      <c r="R311" s="25"/>
      <c r="S311" s="25"/>
      <c r="T311" s="25"/>
      <c r="U311" s="25"/>
      <c r="V311" s="25"/>
      <c r="W311" s="25"/>
      <c r="X311" s="25"/>
      <c r="Y311" s="25"/>
      <c r="Z311" s="31"/>
      <c r="AA311" s="31"/>
      <c r="AB311" s="31"/>
      <c r="AC311" s="31"/>
      <c r="AD311" s="31"/>
      <c r="AE311" s="31"/>
      <c r="AF311" s="31"/>
      <c r="AG311" s="25"/>
      <c r="AH311" s="25"/>
      <c r="AI311" s="25"/>
      <c r="AJ311" s="25"/>
      <c r="AK311" s="25"/>
      <c r="AL311" s="25"/>
      <c r="AM311" s="25"/>
      <c r="AN311" s="25"/>
      <c r="AO311" s="25"/>
      <c r="AP311" s="25"/>
      <c r="AQ311" s="25"/>
      <c r="AR311" s="25"/>
      <c r="AS311" s="25"/>
      <c r="AT311" s="25"/>
      <c r="AU311" s="25"/>
      <c r="AV311" s="25"/>
      <c r="AW311" s="25"/>
      <c r="AX311" s="25"/>
      <c r="AY311" s="25"/>
      <c r="AZ311" s="25"/>
      <c r="BA311" s="25"/>
      <c r="BB311" s="25"/>
      <c r="BC311" s="25"/>
      <c r="BD311" s="25"/>
      <c r="BE311" s="25"/>
      <c r="BF311" s="25"/>
      <c r="BG311" s="25"/>
      <c r="BH311" s="25"/>
      <c r="BI311" s="25"/>
      <c r="BJ311" s="25"/>
      <c r="BK311" s="25"/>
      <c r="BL311" s="25"/>
      <c r="BM311" s="25"/>
      <c r="BN311" s="25"/>
      <c r="BO311" s="25"/>
      <c r="BP311" s="25"/>
      <c r="BQ311" s="25"/>
      <c r="BR311" s="25"/>
      <c r="BS311" s="25"/>
      <c r="BT311" s="25"/>
    </row>
    <row r="312" spans="1:72" ht="33.85" customHeight="1">
      <c r="A312" s="26"/>
      <c r="B312" s="25"/>
      <c r="C312" s="30"/>
      <c r="D312" s="25"/>
      <c r="E312" s="25"/>
      <c r="F312" s="25"/>
      <c r="G312" s="25"/>
      <c r="H312" s="25"/>
      <c r="I312" s="25"/>
      <c r="J312" s="25"/>
      <c r="K312" s="25"/>
      <c r="L312" s="25"/>
      <c r="M312" s="25"/>
      <c r="N312" s="25"/>
      <c r="O312" s="25"/>
      <c r="P312" s="25"/>
      <c r="Q312" s="25"/>
      <c r="R312" s="25"/>
      <c r="S312" s="25"/>
      <c r="T312" s="25"/>
      <c r="U312" s="25"/>
      <c r="V312" s="25"/>
      <c r="W312" s="25"/>
      <c r="X312" s="25"/>
      <c r="Y312" s="25"/>
      <c r="Z312" s="31"/>
      <c r="AA312" s="31"/>
      <c r="AB312" s="31"/>
      <c r="AC312" s="31"/>
      <c r="AD312" s="31"/>
      <c r="AE312" s="31"/>
      <c r="AF312" s="31"/>
      <c r="AG312" s="25"/>
      <c r="AH312" s="25"/>
      <c r="AI312" s="25"/>
      <c r="AJ312" s="25"/>
      <c r="AK312" s="25"/>
      <c r="AL312" s="25"/>
      <c r="AM312" s="25"/>
      <c r="AN312" s="25"/>
      <c r="AO312" s="25"/>
      <c r="AP312" s="25"/>
      <c r="AQ312" s="25"/>
      <c r="AR312" s="25"/>
      <c r="AS312" s="25"/>
      <c r="AT312" s="25"/>
      <c r="AU312" s="25"/>
      <c r="AV312" s="25"/>
      <c r="AW312" s="25"/>
      <c r="AX312" s="25"/>
      <c r="AY312" s="25"/>
      <c r="AZ312" s="25"/>
      <c r="BA312" s="25"/>
      <c r="BB312" s="25"/>
      <c r="BC312" s="25"/>
      <c r="BD312" s="25"/>
      <c r="BE312" s="25"/>
      <c r="BF312" s="25"/>
      <c r="BG312" s="25"/>
      <c r="BH312" s="25"/>
      <c r="BI312" s="25"/>
      <c r="BJ312" s="25"/>
      <c r="BK312" s="25"/>
      <c r="BL312" s="25"/>
      <c r="BM312" s="25"/>
      <c r="BN312" s="25"/>
      <c r="BO312" s="25"/>
      <c r="BP312" s="25"/>
      <c r="BQ312" s="25"/>
      <c r="BR312" s="25"/>
      <c r="BS312" s="25"/>
      <c r="BT312" s="25"/>
    </row>
    <row r="313" spans="1:72" ht="33.85" customHeight="1">
      <c r="A313" s="26"/>
      <c r="B313" s="25"/>
      <c r="C313" s="30"/>
      <c r="D313" s="25"/>
      <c r="E313" s="25"/>
      <c r="F313" s="25"/>
      <c r="G313" s="25"/>
      <c r="H313" s="25"/>
      <c r="I313" s="25"/>
      <c r="J313" s="25"/>
      <c r="K313" s="25"/>
      <c r="L313" s="25"/>
      <c r="M313" s="25"/>
      <c r="N313" s="25"/>
      <c r="O313" s="25"/>
      <c r="P313" s="25"/>
      <c r="Q313" s="25"/>
      <c r="R313" s="25"/>
      <c r="S313" s="25"/>
      <c r="T313" s="25"/>
      <c r="U313" s="25"/>
      <c r="V313" s="25"/>
      <c r="W313" s="25"/>
      <c r="X313" s="25"/>
      <c r="Y313" s="25"/>
      <c r="Z313" s="31"/>
      <c r="AA313" s="31"/>
      <c r="AB313" s="31"/>
      <c r="AC313" s="31"/>
      <c r="AD313" s="31"/>
      <c r="AE313" s="31"/>
      <c r="AF313" s="31"/>
      <c r="AG313" s="25"/>
      <c r="AH313" s="25"/>
      <c r="AI313" s="25"/>
      <c r="AJ313" s="25"/>
      <c r="AK313" s="25"/>
      <c r="AL313" s="25"/>
      <c r="AM313" s="25"/>
      <c r="AN313" s="25"/>
      <c r="AO313" s="25"/>
      <c r="AP313" s="25"/>
      <c r="AQ313" s="25"/>
      <c r="AR313" s="25"/>
      <c r="AS313" s="25"/>
      <c r="AT313" s="25"/>
      <c r="AU313" s="25"/>
      <c r="AV313" s="25"/>
      <c r="AW313" s="25"/>
      <c r="AX313" s="25"/>
      <c r="AY313" s="25"/>
      <c r="AZ313" s="25"/>
      <c r="BA313" s="25"/>
      <c r="BB313" s="25"/>
      <c r="BC313" s="25"/>
      <c r="BD313" s="25"/>
      <c r="BE313" s="25"/>
      <c r="BF313" s="25"/>
      <c r="BG313" s="25"/>
      <c r="BH313" s="25"/>
      <c r="BI313" s="25"/>
      <c r="BJ313" s="25"/>
      <c r="BK313" s="25"/>
      <c r="BL313" s="25"/>
      <c r="BM313" s="25"/>
      <c r="BN313" s="25"/>
      <c r="BO313" s="25"/>
      <c r="BP313" s="25"/>
      <c r="BQ313" s="25"/>
      <c r="BR313" s="25"/>
      <c r="BS313" s="25"/>
      <c r="BT313" s="25"/>
    </row>
    <row r="314" spans="1:72" ht="33.85" customHeight="1">
      <c r="A314" s="26"/>
      <c r="B314" s="25"/>
      <c r="C314" s="30"/>
      <c r="D314" s="25"/>
      <c r="E314" s="25"/>
      <c r="F314" s="25"/>
      <c r="G314" s="25"/>
      <c r="H314" s="25"/>
      <c r="I314" s="25"/>
      <c r="J314" s="25"/>
      <c r="K314" s="25"/>
      <c r="L314" s="25"/>
      <c r="M314" s="25"/>
      <c r="N314" s="25"/>
      <c r="O314" s="25"/>
      <c r="P314" s="25"/>
      <c r="Q314" s="25"/>
      <c r="R314" s="25"/>
      <c r="S314" s="25"/>
      <c r="T314" s="25"/>
      <c r="U314" s="25"/>
      <c r="V314" s="25"/>
      <c r="W314" s="25"/>
      <c r="X314" s="25"/>
      <c r="Y314" s="25"/>
      <c r="Z314" s="31"/>
      <c r="AA314" s="31"/>
      <c r="AB314" s="31"/>
      <c r="AC314" s="31"/>
      <c r="AD314" s="31"/>
      <c r="AE314" s="31"/>
      <c r="AF314" s="31"/>
      <c r="AG314" s="25"/>
      <c r="AH314" s="25"/>
      <c r="AI314" s="25"/>
      <c r="AJ314" s="25"/>
      <c r="AK314" s="25"/>
      <c r="AL314" s="25"/>
      <c r="AM314" s="25"/>
      <c r="AN314" s="25"/>
      <c r="AO314" s="25"/>
      <c r="AP314" s="25"/>
      <c r="AQ314" s="25"/>
      <c r="AR314" s="25"/>
      <c r="AS314" s="25"/>
      <c r="AT314" s="25"/>
      <c r="AU314" s="25"/>
      <c r="AV314" s="25"/>
      <c r="AW314" s="25"/>
      <c r="AX314" s="25"/>
      <c r="AY314" s="25"/>
      <c r="AZ314" s="25"/>
      <c r="BA314" s="25"/>
      <c r="BB314" s="25"/>
      <c r="BC314" s="25"/>
      <c r="BD314" s="25"/>
      <c r="BE314" s="25"/>
      <c r="BF314" s="25"/>
      <c r="BG314" s="25"/>
      <c r="BH314" s="25"/>
      <c r="BI314" s="25"/>
      <c r="BJ314" s="25"/>
      <c r="BK314" s="25"/>
      <c r="BL314" s="25"/>
      <c r="BM314" s="25"/>
      <c r="BN314" s="25"/>
      <c r="BO314" s="25"/>
      <c r="BP314" s="25"/>
      <c r="BQ314" s="25"/>
      <c r="BR314" s="25"/>
      <c r="BS314" s="25"/>
      <c r="BT314" s="25"/>
    </row>
    <row r="315" spans="1:72" ht="33.85" customHeight="1">
      <c r="A315" s="26"/>
      <c r="B315" s="25"/>
      <c r="C315" s="30"/>
      <c r="D315" s="25"/>
      <c r="E315" s="25"/>
      <c r="F315" s="25"/>
      <c r="G315" s="25"/>
      <c r="H315" s="25"/>
      <c r="I315" s="25"/>
      <c r="J315" s="25"/>
      <c r="K315" s="25"/>
      <c r="L315" s="25"/>
      <c r="M315" s="25"/>
      <c r="N315" s="25"/>
      <c r="O315" s="25"/>
      <c r="P315" s="25"/>
      <c r="Q315" s="25"/>
      <c r="R315" s="25"/>
      <c r="S315" s="25"/>
      <c r="T315" s="25"/>
      <c r="U315" s="25"/>
      <c r="V315" s="25"/>
      <c r="W315" s="25"/>
      <c r="X315" s="25"/>
      <c r="Y315" s="25"/>
      <c r="Z315" s="31"/>
      <c r="AA315" s="31"/>
      <c r="AB315" s="31"/>
      <c r="AC315" s="31"/>
      <c r="AD315" s="31"/>
      <c r="AE315" s="31"/>
      <c r="AF315" s="31"/>
      <c r="AG315" s="25"/>
      <c r="AH315" s="25"/>
      <c r="AI315" s="25"/>
      <c r="AJ315" s="25"/>
      <c r="AK315" s="25"/>
      <c r="AL315" s="25"/>
      <c r="AM315" s="25"/>
      <c r="AN315" s="25"/>
      <c r="AO315" s="25"/>
      <c r="AP315" s="25"/>
      <c r="AQ315" s="25"/>
      <c r="AR315" s="25"/>
      <c r="AS315" s="25"/>
      <c r="AT315" s="25"/>
      <c r="AU315" s="25"/>
      <c r="AV315" s="25"/>
      <c r="AW315" s="25"/>
      <c r="AX315" s="25"/>
      <c r="AY315" s="25"/>
      <c r="AZ315" s="25"/>
      <c r="BA315" s="25"/>
      <c r="BB315" s="25"/>
      <c r="BC315" s="25"/>
      <c r="BD315" s="25"/>
      <c r="BE315" s="25"/>
      <c r="BF315" s="25"/>
      <c r="BG315" s="25"/>
      <c r="BH315" s="25"/>
      <c r="BI315" s="25"/>
      <c r="BJ315" s="25"/>
      <c r="BK315" s="25"/>
      <c r="BL315" s="25"/>
      <c r="BM315" s="25"/>
      <c r="BN315" s="25"/>
      <c r="BO315" s="25"/>
      <c r="BP315" s="25"/>
      <c r="BQ315" s="25"/>
      <c r="BR315" s="25"/>
      <c r="BS315" s="25"/>
      <c r="BT315" s="25"/>
    </row>
    <row r="316" spans="1:72" ht="33.85" customHeight="1">
      <c r="A316" s="26"/>
      <c r="B316" s="25"/>
      <c r="C316" s="30"/>
      <c r="D316" s="25"/>
      <c r="E316" s="25"/>
      <c r="F316" s="25"/>
      <c r="G316" s="25"/>
      <c r="H316" s="25"/>
      <c r="I316" s="25"/>
      <c r="J316" s="25"/>
      <c r="K316" s="25"/>
      <c r="L316" s="25"/>
      <c r="M316" s="25"/>
      <c r="N316" s="25"/>
      <c r="O316" s="25"/>
      <c r="P316" s="25"/>
      <c r="Q316" s="25"/>
      <c r="R316" s="25"/>
      <c r="S316" s="25"/>
      <c r="T316" s="25"/>
      <c r="U316" s="25"/>
      <c r="V316" s="25"/>
      <c r="W316" s="25"/>
      <c r="X316" s="25"/>
      <c r="Y316" s="25"/>
      <c r="Z316" s="31"/>
      <c r="AA316" s="31"/>
      <c r="AB316" s="31"/>
      <c r="AC316" s="31"/>
      <c r="AD316" s="31"/>
      <c r="AE316" s="31"/>
      <c r="AF316" s="31"/>
      <c r="AG316" s="25"/>
      <c r="AH316" s="25"/>
      <c r="AI316" s="25"/>
      <c r="AJ316" s="25"/>
      <c r="AK316" s="25"/>
      <c r="AL316" s="25"/>
      <c r="AM316" s="25"/>
      <c r="AN316" s="25"/>
      <c r="AO316" s="25"/>
      <c r="AP316" s="25"/>
      <c r="AQ316" s="25"/>
      <c r="AR316" s="25"/>
      <c r="AS316" s="25"/>
      <c r="AT316" s="25"/>
      <c r="AU316" s="25"/>
      <c r="AV316" s="25"/>
      <c r="AW316" s="25"/>
      <c r="AX316" s="25"/>
      <c r="AY316" s="25"/>
      <c r="AZ316" s="25"/>
      <c r="BA316" s="25"/>
      <c r="BB316" s="25"/>
      <c r="BC316" s="25"/>
      <c r="BD316" s="25"/>
      <c r="BE316" s="25"/>
      <c r="BF316" s="25"/>
      <c r="BG316" s="25"/>
      <c r="BH316" s="25"/>
      <c r="BI316" s="25"/>
      <c r="BJ316" s="25"/>
      <c r="BK316" s="25"/>
      <c r="BL316" s="25"/>
      <c r="BM316" s="25"/>
      <c r="BN316" s="25"/>
      <c r="BO316" s="25"/>
      <c r="BP316" s="25"/>
      <c r="BQ316" s="25"/>
      <c r="BR316" s="25"/>
      <c r="BS316" s="25"/>
      <c r="BT316" s="25"/>
    </row>
    <row r="317" spans="1:72" ht="33.85" customHeight="1">
      <c r="A317" s="26"/>
      <c r="B317" s="25"/>
      <c r="C317" s="30"/>
      <c r="D317" s="25"/>
      <c r="E317" s="25"/>
      <c r="F317" s="25"/>
      <c r="G317" s="25"/>
      <c r="H317" s="25"/>
      <c r="I317" s="25"/>
      <c r="J317" s="25"/>
      <c r="K317" s="25"/>
      <c r="L317" s="25"/>
      <c r="M317" s="25"/>
      <c r="N317" s="25"/>
      <c r="O317" s="25"/>
      <c r="P317" s="25"/>
      <c r="Q317" s="25"/>
      <c r="R317" s="25"/>
      <c r="S317" s="25"/>
      <c r="T317" s="25"/>
      <c r="U317" s="25"/>
      <c r="V317" s="25"/>
      <c r="W317" s="25"/>
      <c r="X317" s="25"/>
      <c r="Y317" s="25"/>
      <c r="Z317" s="31"/>
      <c r="AA317" s="31"/>
      <c r="AB317" s="31"/>
      <c r="AC317" s="31"/>
      <c r="AD317" s="31"/>
      <c r="AE317" s="31"/>
      <c r="AF317" s="31"/>
      <c r="AG317" s="25"/>
      <c r="AH317" s="25"/>
      <c r="AI317" s="25"/>
      <c r="AJ317" s="25"/>
      <c r="AK317" s="25"/>
      <c r="AL317" s="25"/>
      <c r="AM317" s="25"/>
      <c r="AN317" s="25"/>
      <c r="AO317" s="25"/>
      <c r="AP317" s="25"/>
      <c r="AQ317" s="25"/>
      <c r="AR317" s="25"/>
      <c r="AS317" s="25"/>
      <c r="AT317" s="25"/>
      <c r="AU317" s="25"/>
      <c r="AV317" s="25"/>
      <c r="AW317" s="25"/>
      <c r="AX317" s="25"/>
      <c r="AY317" s="25"/>
      <c r="AZ317" s="25"/>
      <c r="BA317" s="25"/>
      <c r="BB317" s="25"/>
      <c r="BC317" s="25"/>
      <c r="BD317" s="25"/>
      <c r="BE317" s="25"/>
      <c r="BF317" s="25"/>
      <c r="BG317" s="25"/>
      <c r="BH317" s="25"/>
      <c r="BI317" s="25"/>
      <c r="BJ317" s="25"/>
      <c r="BK317" s="25"/>
      <c r="BL317" s="25"/>
      <c r="BM317" s="25"/>
      <c r="BN317" s="25"/>
      <c r="BO317" s="25"/>
      <c r="BP317" s="25"/>
      <c r="BQ317" s="25"/>
      <c r="BR317" s="25"/>
      <c r="BS317" s="25"/>
      <c r="BT317" s="25"/>
    </row>
    <row r="318" spans="1:72" ht="33.85" customHeight="1">
      <c r="A318" s="26"/>
      <c r="B318" s="25"/>
      <c r="C318" s="30"/>
      <c r="D318" s="25"/>
      <c r="E318" s="25"/>
      <c r="F318" s="25"/>
      <c r="G318" s="25"/>
      <c r="H318" s="25"/>
      <c r="I318" s="25"/>
      <c r="J318" s="25"/>
      <c r="K318" s="25"/>
      <c r="L318" s="25"/>
      <c r="M318" s="25"/>
      <c r="N318" s="25"/>
      <c r="O318" s="25"/>
      <c r="P318" s="25"/>
      <c r="Q318" s="25"/>
      <c r="R318" s="25"/>
      <c r="S318" s="25"/>
      <c r="T318" s="25"/>
      <c r="U318" s="25"/>
      <c r="V318" s="25"/>
      <c r="W318" s="25"/>
      <c r="X318" s="25"/>
      <c r="Y318" s="25"/>
      <c r="Z318" s="31"/>
      <c r="AA318" s="31"/>
      <c r="AB318" s="31"/>
      <c r="AC318" s="31"/>
      <c r="AD318" s="31"/>
      <c r="AE318" s="31"/>
      <c r="AF318" s="31"/>
      <c r="AG318" s="25"/>
      <c r="AH318" s="25"/>
      <c r="AI318" s="25"/>
      <c r="AJ318" s="25"/>
      <c r="AK318" s="25"/>
      <c r="AL318" s="25"/>
      <c r="AM318" s="25"/>
      <c r="AN318" s="25"/>
      <c r="AO318" s="25"/>
      <c r="AP318" s="25"/>
      <c r="AQ318" s="25"/>
      <c r="AR318" s="25"/>
      <c r="AS318" s="25"/>
      <c r="AT318" s="25"/>
      <c r="AU318" s="25"/>
      <c r="AV318" s="25"/>
      <c r="AW318" s="25"/>
      <c r="AX318" s="25"/>
      <c r="AY318" s="25"/>
      <c r="AZ318" s="25"/>
      <c r="BA318" s="25"/>
      <c r="BB318" s="25"/>
      <c r="BC318" s="25"/>
      <c r="BD318" s="25"/>
      <c r="BE318" s="25"/>
      <c r="BF318" s="25"/>
      <c r="BG318" s="25"/>
      <c r="BH318" s="25"/>
      <c r="BI318" s="25"/>
      <c r="BJ318" s="25"/>
      <c r="BK318" s="25"/>
      <c r="BL318" s="25"/>
      <c r="BM318" s="25"/>
      <c r="BN318" s="25"/>
      <c r="BO318" s="25"/>
      <c r="BP318" s="25"/>
      <c r="BQ318" s="25"/>
      <c r="BR318" s="25"/>
      <c r="BS318" s="25"/>
      <c r="BT318" s="25"/>
    </row>
    <row r="319" spans="1:72" ht="33.85" customHeight="1">
      <c r="A319" s="26"/>
      <c r="B319" s="25"/>
      <c r="C319" s="30"/>
      <c r="D319" s="25"/>
      <c r="E319" s="25"/>
      <c r="F319" s="25"/>
      <c r="G319" s="25"/>
      <c r="H319" s="25"/>
      <c r="I319" s="25"/>
      <c r="J319" s="25"/>
      <c r="K319" s="25"/>
      <c r="L319" s="25"/>
      <c r="M319" s="25"/>
      <c r="N319" s="25"/>
      <c r="O319" s="25"/>
      <c r="P319" s="25"/>
      <c r="Q319" s="25"/>
      <c r="R319" s="25"/>
      <c r="S319" s="25"/>
      <c r="T319" s="25"/>
      <c r="U319" s="25"/>
      <c r="V319" s="25"/>
      <c r="W319" s="25"/>
      <c r="X319" s="25"/>
      <c r="Y319" s="25"/>
      <c r="Z319" s="31"/>
      <c r="AA319" s="31"/>
      <c r="AB319" s="31"/>
      <c r="AC319" s="31"/>
      <c r="AD319" s="31"/>
      <c r="AE319" s="31"/>
      <c r="AF319" s="31"/>
      <c r="AG319" s="25"/>
      <c r="AH319" s="25"/>
      <c r="AI319" s="25"/>
      <c r="AJ319" s="25"/>
      <c r="AK319" s="25"/>
      <c r="AL319" s="25"/>
      <c r="AM319" s="25"/>
      <c r="AN319" s="25"/>
      <c r="AO319" s="25"/>
      <c r="AP319" s="25"/>
      <c r="AQ319" s="25"/>
      <c r="AR319" s="25"/>
      <c r="AS319" s="25"/>
      <c r="AT319" s="25"/>
      <c r="AU319" s="25"/>
      <c r="AV319" s="25"/>
      <c r="AW319" s="25"/>
      <c r="AX319" s="25"/>
      <c r="AY319" s="25"/>
      <c r="AZ319" s="25"/>
      <c r="BA319" s="25"/>
      <c r="BB319" s="25"/>
      <c r="BC319" s="25"/>
      <c r="BD319" s="25"/>
      <c r="BE319" s="25"/>
      <c r="BF319" s="25"/>
      <c r="BG319" s="25"/>
      <c r="BH319" s="25"/>
      <c r="BI319" s="25"/>
      <c r="BJ319" s="25"/>
      <c r="BK319" s="25"/>
      <c r="BL319" s="25"/>
      <c r="BM319" s="25"/>
      <c r="BN319" s="25"/>
      <c r="BO319" s="25"/>
      <c r="BP319" s="25"/>
      <c r="BQ319" s="25"/>
      <c r="BR319" s="25"/>
      <c r="BS319" s="25"/>
      <c r="BT319" s="25"/>
    </row>
    <row r="320" spans="1:72" ht="33.85" customHeight="1">
      <c r="A320" s="26"/>
      <c r="B320" s="25"/>
      <c r="C320" s="30"/>
      <c r="D320" s="25"/>
      <c r="E320" s="25"/>
      <c r="F320" s="25"/>
      <c r="G320" s="25"/>
      <c r="H320" s="25"/>
      <c r="I320" s="25"/>
      <c r="J320" s="25"/>
      <c r="K320" s="25"/>
      <c r="L320" s="25"/>
      <c r="M320" s="25"/>
      <c r="N320" s="25"/>
      <c r="O320" s="25"/>
      <c r="P320" s="25"/>
      <c r="Q320" s="25"/>
      <c r="R320" s="25"/>
      <c r="S320" s="25"/>
      <c r="T320" s="25"/>
      <c r="U320" s="25"/>
      <c r="V320" s="25"/>
      <c r="W320" s="25"/>
      <c r="X320" s="25"/>
      <c r="Y320" s="25"/>
      <c r="Z320" s="31"/>
      <c r="AA320" s="31"/>
      <c r="AB320" s="31"/>
      <c r="AC320" s="31"/>
      <c r="AD320" s="31"/>
      <c r="AE320" s="31"/>
      <c r="AF320" s="31"/>
      <c r="AG320" s="25"/>
      <c r="AH320" s="25"/>
      <c r="AI320" s="25"/>
      <c r="AJ320" s="25"/>
      <c r="AK320" s="25"/>
      <c r="AL320" s="25"/>
      <c r="AM320" s="25"/>
      <c r="AN320" s="25"/>
      <c r="AO320" s="25"/>
      <c r="AP320" s="25"/>
      <c r="AQ320" s="25"/>
      <c r="AR320" s="25"/>
      <c r="AS320" s="25"/>
      <c r="AT320" s="25"/>
      <c r="AU320" s="25"/>
      <c r="AV320" s="25"/>
      <c r="AW320" s="25"/>
      <c r="AX320" s="25"/>
      <c r="AY320" s="25"/>
      <c r="AZ320" s="25"/>
      <c r="BA320" s="25"/>
      <c r="BB320" s="25"/>
      <c r="BC320" s="25"/>
      <c r="BD320" s="25"/>
      <c r="BE320" s="25"/>
      <c r="BF320" s="25"/>
      <c r="BG320" s="25"/>
      <c r="BH320" s="25"/>
      <c r="BI320" s="25"/>
      <c r="BJ320" s="25"/>
      <c r="BK320" s="25"/>
      <c r="BL320" s="25"/>
      <c r="BM320" s="25"/>
      <c r="BN320" s="25"/>
      <c r="BO320" s="25"/>
      <c r="BP320" s="25"/>
      <c r="BQ320" s="25"/>
      <c r="BR320" s="25"/>
      <c r="BS320" s="25"/>
      <c r="BT320" s="25"/>
    </row>
    <row r="321" spans="1:72" ht="33.85" customHeight="1">
      <c r="A321" s="26"/>
      <c r="B321" s="25"/>
      <c r="C321" s="30"/>
      <c r="D321" s="25"/>
      <c r="E321" s="25"/>
      <c r="F321" s="25"/>
      <c r="G321" s="25"/>
      <c r="H321" s="25"/>
      <c r="I321" s="25"/>
      <c r="J321" s="25"/>
      <c r="K321" s="25"/>
      <c r="L321" s="25"/>
      <c r="M321" s="25"/>
      <c r="N321" s="25"/>
      <c r="O321" s="25"/>
      <c r="P321" s="25"/>
      <c r="Q321" s="25"/>
      <c r="R321" s="25"/>
      <c r="S321" s="25"/>
      <c r="T321" s="25"/>
      <c r="U321" s="25"/>
      <c r="V321" s="25"/>
      <c r="W321" s="25"/>
      <c r="X321" s="25"/>
      <c r="Y321" s="25"/>
      <c r="Z321" s="31"/>
      <c r="AA321" s="31"/>
      <c r="AB321" s="31"/>
      <c r="AC321" s="31"/>
      <c r="AD321" s="31"/>
      <c r="AE321" s="31"/>
      <c r="AF321" s="31"/>
      <c r="AG321" s="25"/>
      <c r="AH321" s="25"/>
      <c r="AI321" s="25"/>
      <c r="AJ321" s="25"/>
      <c r="AK321" s="25"/>
      <c r="AL321" s="25"/>
      <c r="AM321" s="25"/>
      <c r="AN321" s="25"/>
      <c r="AO321" s="25"/>
      <c r="AP321" s="25"/>
      <c r="AQ321" s="25"/>
      <c r="AR321" s="25"/>
      <c r="AS321" s="25"/>
      <c r="AT321" s="25"/>
      <c r="AU321" s="25"/>
      <c r="AV321" s="25"/>
      <c r="AW321" s="25"/>
      <c r="AX321" s="25"/>
      <c r="AY321" s="25"/>
      <c r="AZ321" s="25"/>
      <c r="BA321" s="25"/>
      <c r="BB321" s="25"/>
      <c r="BC321" s="25"/>
      <c r="BD321" s="25"/>
      <c r="BE321" s="25"/>
      <c r="BF321" s="25"/>
      <c r="BG321" s="25"/>
      <c r="BH321" s="25"/>
      <c r="BI321" s="25"/>
      <c r="BJ321" s="25"/>
      <c r="BK321" s="25"/>
      <c r="BL321" s="25"/>
      <c r="BM321" s="25"/>
      <c r="BN321" s="25"/>
      <c r="BO321" s="25"/>
      <c r="BP321" s="25"/>
      <c r="BQ321" s="25"/>
      <c r="BR321" s="25"/>
      <c r="BS321" s="25"/>
      <c r="BT321" s="25"/>
    </row>
    <row r="322" spans="1:72" ht="33.85" customHeight="1">
      <c r="A322" s="26"/>
      <c r="B322" s="25"/>
      <c r="C322" s="30"/>
      <c r="D322" s="25"/>
      <c r="E322" s="25"/>
      <c r="F322" s="25"/>
      <c r="G322" s="25"/>
      <c r="H322" s="25"/>
      <c r="I322" s="25"/>
      <c r="J322" s="25"/>
      <c r="K322" s="25"/>
      <c r="L322" s="25"/>
      <c r="M322" s="25"/>
      <c r="N322" s="25"/>
      <c r="O322" s="25"/>
      <c r="P322" s="25"/>
      <c r="Q322" s="25"/>
      <c r="R322" s="25"/>
      <c r="S322" s="25"/>
      <c r="T322" s="25"/>
      <c r="U322" s="25"/>
      <c r="V322" s="25"/>
      <c r="W322" s="25"/>
      <c r="X322" s="25"/>
      <c r="Y322" s="25"/>
      <c r="Z322" s="31"/>
      <c r="AA322" s="31"/>
      <c r="AB322" s="31"/>
      <c r="AC322" s="31"/>
      <c r="AD322" s="31"/>
      <c r="AE322" s="31"/>
      <c r="AF322" s="31"/>
      <c r="AG322" s="25"/>
      <c r="AH322" s="25"/>
      <c r="AI322" s="25"/>
      <c r="AJ322" s="25"/>
      <c r="AK322" s="25"/>
      <c r="AL322" s="25"/>
      <c r="AM322" s="25"/>
      <c r="AN322" s="25"/>
      <c r="AO322" s="25"/>
      <c r="AP322" s="25"/>
      <c r="AQ322" s="25"/>
      <c r="AR322" s="25"/>
      <c r="AS322" s="25"/>
      <c r="AT322" s="25"/>
      <c r="AU322" s="25"/>
      <c r="AV322" s="25"/>
      <c r="AW322" s="25"/>
      <c r="AX322" s="25"/>
      <c r="AY322" s="25"/>
      <c r="AZ322" s="25"/>
      <c r="BA322" s="25"/>
      <c r="BB322" s="25"/>
      <c r="BC322" s="25"/>
      <c r="BD322" s="25"/>
      <c r="BE322" s="25"/>
      <c r="BF322" s="25"/>
      <c r="BG322" s="25"/>
      <c r="BH322" s="25"/>
      <c r="BI322" s="25"/>
      <c r="BJ322" s="25"/>
      <c r="BK322" s="25"/>
      <c r="BL322" s="25"/>
      <c r="BM322" s="25"/>
      <c r="BN322" s="25"/>
      <c r="BO322" s="25"/>
      <c r="BP322" s="25"/>
      <c r="BQ322" s="25"/>
      <c r="BR322" s="25"/>
      <c r="BS322" s="25"/>
      <c r="BT322" s="25"/>
    </row>
    <row r="323" spans="1:72" ht="33.85" customHeight="1">
      <c r="A323" s="26"/>
      <c r="B323" s="25"/>
      <c r="C323" s="30"/>
      <c r="D323" s="25"/>
      <c r="E323" s="25"/>
      <c r="F323" s="25"/>
      <c r="G323" s="25"/>
      <c r="H323" s="25"/>
      <c r="I323" s="25"/>
      <c r="J323" s="25"/>
      <c r="K323" s="25"/>
      <c r="L323" s="25"/>
      <c r="M323" s="25"/>
      <c r="N323" s="25"/>
      <c r="O323" s="25"/>
      <c r="P323" s="25"/>
      <c r="Q323" s="25"/>
      <c r="R323" s="25"/>
      <c r="S323" s="25"/>
      <c r="T323" s="25"/>
      <c r="U323" s="25"/>
      <c r="V323" s="25"/>
      <c r="W323" s="25"/>
      <c r="X323" s="25"/>
      <c r="Y323" s="25"/>
      <c r="Z323" s="31"/>
      <c r="AA323" s="31"/>
      <c r="AB323" s="31"/>
      <c r="AC323" s="31"/>
      <c r="AD323" s="31"/>
      <c r="AE323" s="31"/>
      <c r="AF323" s="31"/>
      <c r="AG323" s="25"/>
      <c r="AH323" s="25"/>
      <c r="AI323" s="25"/>
      <c r="AJ323" s="25"/>
      <c r="AK323" s="25"/>
      <c r="AL323" s="25"/>
      <c r="AM323" s="25"/>
      <c r="AN323" s="25"/>
      <c r="AO323" s="25"/>
      <c r="AP323" s="25"/>
      <c r="AQ323" s="25"/>
      <c r="AR323" s="25"/>
      <c r="AS323" s="25"/>
      <c r="AT323" s="25"/>
      <c r="AU323" s="25"/>
      <c r="AV323" s="25"/>
      <c r="AW323" s="25"/>
      <c r="AX323" s="25"/>
      <c r="AY323" s="25"/>
      <c r="AZ323" s="25"/>
      <c r="BA323" s="25"/>
      <c r="BB323" s="25"/>
      <c r="BC323" s="25"/>
      <c r="BD323" s="25"/>
      <c r="BE323" s="25"/>
      <c r="BF323" s="25"/>
      <c r="BG323" s="25"/>
      <c r="BH323" s="25"/>
      <c r="BI323" s="25"/>
      <c r="BJ323" s="25"/>
      <c r="BK323" s="25"/>
      <c r="BL323" s="25"/>
      <c r="BM323" s="25"/>
      <c r="BN323" s="25"/>
      <c r="BO323" s="25"/>
      <c r="BP323" s="25"/>
      <c r="BQ323" s="25"/>
      <c r="BR323" s="25"/>
      <c r="BS323" s="25"/>
      <c r="BT323" s="25"/>
    </row>
    <row r="324" spans="1:72" ht="33.85" customHeight="1">
      <c r="A324" s="26"/>
      <c r="B324" s="25"/>
      <c r="C324" s="30"/>
      <c r="D324" s="25"/>
      <c r="E324" s="25"/>
      <c r="F324" s="25"/>
      <c r="G324" s="25"/>
      <c r="H324" s="25"/>
      <c r="I324" s="25"/>
      <c r="J324" s="25"/>
      <c r="K324" s="25"/>
      <c r="L324" s="25"/>
      <c r="M324" s="25"/>
      <c r="N324" s="25"/>
      <c r="O324" s="25"/>
      <c r="P324" s="25"/>
      <c r="Q324" s="25"/>
      <c r="R324" s="25"/>
      <c r="S324" s="25"/>
      <c r="T324" s="25"/>
      <c r="U324" s="25"/>
      <c r="V324" s="25"/>
      <c r="W324" s="25"/>
      <c r="X324" s="25"/>
      <c r="Y324" s="25"/>
      <c r="Z324" s="31"/>
      <c r="AA324" s="31"/>
      <c r="AB324" s="31"/>
      <c r="AC324" s="31"/>
      <c r="AD324" s="31"/>
      <c r="AE324" s="31"/>
      <c r="AF324" s="31"/>
      <c r="AG324" s="25"/>
      <c r="AH324" s="25"/>
      <c r="AI324" s="25"/>
      <c r="AJ324" s="25"/>
      <c r="AK324" s="25"/>
      <c r="AL324" s="25"/>
      <c r="AM324" s="25"/>
      <c r="AN324" s="25"/>
      <c r="AO324" s="25"/>
      <c r="AP324" s="25"/>
      <c r="AQ324" s="25"/>
      <c r="AR324" s="25"/>
      <c r="AS324" s="25"/>
      <c r="AT324" s="25"/>
      <c r="AU324" s="25"/>
      <c r="AV324" s="25"/>
      <c r="AW324" s="25"/>
      <c r="AX324" s="25"/>
      <c r="AY324" s="25"/>
      <c r="AZ324" s="25"/>
      <c r="BA324" s="25"/>
      <c r="BB324" s="25"/>
      <c r="BC324" s="25"/>
      <c r="BD324" s="25"/>
      <c r="BE324" s="25"/>
      <c r="BF324" s="25"/>
      <c r="BG324" s="25"/>
      <c r="BH324" s="25"/>
      <c r="BI324" s="25"/>
      <c r="BJ324" s="25"/>
      <c r="BK324" s="25"/>
      <c r="BL324" s="25"/>
      <c r="BM324" s="25"/>
      <c r="BN324" s="25"/>
      <c r="BO324" s="25"/>
      <c r="BP324" s="25"/>
      <c r="BQ324" s="25"/>
      <c r="BR324" s="25"/>
      <c r="BS324" s="25"/>
      <c r="BT324" s="25"/>
    </row>
    <row r="325" spans="1:72" ht="33.85" customHeight="1">
      <c r="A325" s="26"/>
      <c r="B325" s="25"/>
      <c r="C325" s="30"/>
      <c r="D325" s="25"/>
      <c r="E325" s="25"/>
      <c r="F325" s="25"/>
      <c r="G325" s="25"/>
      <c r="H325" s="25"/>
      <c r="I325" s="25"/>
      <c r="J325" s="25"/>
      <c r="K325" s="25"/>
      <c r="L325" s="25"/>
      <c r="M325" s="25"/>
      <c r="N325" s="25"/>
      <c r="O325" s="25"/>
      <c r="P325" s="25"/>
      <c r="Q325" s="25"/>
      <c r="R325" s="25"/>
      <c r="S325" s="25"/>
      <c r="T325" s="25"/>
      <c r="U325" s="25"/>
      <c r="V325" s="25"/>
      <c r="W325" s="25"/>
      <c r="X325" s="25"/>
      <c r="Y325" s="25"/>
      <c r="Z325" s="31"/>
      <c r="AA325" s="31"/>
      <c r="AB325" s="31"/>
      <c r="AC325" s="31"/>
      <c r="AD325" s="31"/>
      <c r="AE325" s="31"/>
      <c r="AF325" s="31"/>
      <c r="AG325" s="25"/>
      <c r="AH325" s="25"/>
      <c r="AI325" s="25"/>
      <c r="AJ325" s="25"/>
      <c r="AK325" s="25"/>
      <c r="AL325" s="25"/>
      <c r="AM325" s="25"/>
      <c r="AN325" s="25"/>
      <c r="AO325" s="25"/>
      <c r="AP325" s="25"/>
      <c r="AQ325" s="25"/>
      <c r="AR325" s="25"/>
      <c r="AS325" s="25"/>
      <c r="AT325" s="25"/>
      <c r="AU325" s="25"/>
      <c r="AV325" s="25"/>
      <c r="AW325" s="25"/>
      <c r="AX325" s="25"/>
      <c r="AY325" s="25"/>
      <c r="AZ325" s="25"/>
      <c r="BA325" s="25"/>
      <c r="BB325" s="25"/>
      <c r="BC325" s="25"/>
      <c r="BD325" s="25"/>
      <c r="BE325" s="25"/>
      <c r="BF325" s="25"/>
      <c r="BG325" s="25"/>
      <c r="BH325" s="25"/>
      <c r="BI325" s="25"/>
      <c r="BJ325" s="25"/>
      <c r="BK325" s="25"/>
      <c r="BL325" s="25"/>
      <c r="BM325" s="25"/>
      <c r="BN325" s="25"/>
      <c r="BO325" s="25"/>
      <c r="BP325" s="25"/>
      <c r="BQ325" s="25"/>
      <c r="BR325" s="25"/>
      <c r="BS325" s="25"/>
      <c r="BT325" s="25"/>
    </row>
    <row r="326" spans="1:72" ht="33.85" customHeight="1">
      <c r="A326" s="26"/>
      <c r="B326" s="25"/>
      <c r="C326" s="30"/>
      <c r="D326" s="25"/>
      <c r="E326" s="25"/>
      <c r="F326" s="25"/>
      <c r="G326" s="25"/>
      <c r="H326" s="25"/>
      <c r="I326" s="25"/>
      <c r="J326" s="25"/>
      <c r="K326" s="25"/>
      <c r="L326" s="25"/>
      <c r="M326" s="25"/>
      <c r="N326" s="25"/>
      <c r="O326" s="25"/>
      <c r="P326" s="25"/>
      <c r="Q326" s="25"/>
      <c r="R326" s="25"/>
      <c r="S326" s="25"/>
      <c r="T326" s="25"/>
      <c r="U326" s="25"/>
      <c r="V326" s="25"/>
      <c r="W326" s="25"/>
      <c r="X326" s="25"/>
      <c r="Y326" s="25"/>
      <c r="Z326" s="31"/>
      <c r="AA326" s="31"/>
      <c r="AB326" s="31"/>
      <c r="AC326" s="31"/>
      <c r="AD326" s="31"/>
      <c r="AE326" s="31"/>
      <c r="AF326" s="31"/>
      <c r="AG326" s="25"/>
      <c r="AH326" s="25"/>
      <c r="AI326" s="25"/>
      <c r="AJ326" s="25"/>
      <c r="AK326" s="25"/>
      <c r="AL326" s="25"/>
      <c r="AM326" s="25"/>
      <c r="AN326" s="25"/>
      <c r="AO326" s="25"/>
      <c r="AP326" s="25"/>
      <c r="AQ326" s="25"/>
      <c r="AR326" s="25"/>
      <c r="AS326" s="25"/>
      <c r="AT326" s="25"/>
      <c r="AU326" s="25"/>
      <c r="AV326" s="25"/>
      <c r="AW326" s="25"/>
      <c r="AX326" s="25"/>
      <c r="AY326" s="25"/>
      <c r="AZ326" s="25"/>
      <c r="BA326" s="25"/>
      <c r="BB326" s="25"/>
      <c r="BC326" s="25"/>
      <c r="BD326" s="25"/>
      <c r="BE326" s="25"/>
      <c r="BF326" s="25"/>
      <c r="BG326" s="25"/>
      <c r="BH326" s="25"/>
      <c r="BI326" s="25"/>
      <c r="BJ326" s="25"/>
      <c r="BK326" s="25"/>
      <c r="BL326" s="25"/>
      <c r="BM326" s="25"/>
      <c r="BN326" s="25"/>
      <c r="BO326" s="25"/>
      <c r="BP326" s="25"/>
      <c r="BQ326" s="25"/>
      <c r="BR326" s="25"/>
      <c r="BS326" s="25"/>
      <c r="BT326" s="25"/>
    </row>
    <row r="327" spans="1:72" ht="33.85" customHeight="1">
      <c r="A327" s="26"/>
      <c r="B327" s="25"/>
      <c r="C327" s="30"/>
      <c r="D327" s="25"/>
      <c r="E327" s="25"/>
      <c r="F327" s="25"/>
      <c r="G327" s="25"/>
      <c r="H327" s="25"/>
      <c r="I327" s="25"/>
      <c r="J327" s="25"/>
      <c r="K327" s="25"/>
      <c r="L327" s="25"/>
      <c r="M327" s="25"/>
      <c r="N327" s="25"/>
      <c r="O327" s="25"/>
      <c r="P327" s="25"/>
      <c r="Q327" s="25"/>
      <c r="R327" s="25"/>
      <c r="S327" s="25"/>
      <c r="T327" s="25"/>
      <c r="U327" s="25"/>
      <c r="V327" s="25"/>
      <c r="W327" s="25"/>
      <c r="X327" s="25"/>
      <c r="Y327" s="25"/>
      <c r="Z327" s="31"/>
      <c r="AA327" s="31"/>
      <c r="AB327" s="31"/>
      <c r="AC327" s="31"/>
      <c r="AD327" s="31"/>
      <c r="AE327" s="31"/>
      <c r="AF327" s="31"/>
      <c r="AG327" s="25"/>
      <c r="AH327" s="25"/>
      <c r="AI327" s="25"/>
      <c r="AJ327" s="25"/>
      <c r="AK327" s="25"/>
      <c r="AL327" s="25"/>
      <c r="AM327" s="25"/>
      <c r="AN327" s="25"/>
      <c r="AO327" s="25"/>
      <c r="AP327" s="25"/>
      <c r="AQ327" s="25"/>
      <c r="AR327" s="25"/>
      <c r="AS327" s="25"/>
      <c r="AT327" s="25"/>
      <c r="AU327" s="25"/>
      <c r="AV327" s="25"/>
      <c r="AW327" s="25"/>
      <c r="AX327" s="25"/>
      <c r="AY327" s="25"/>
      <c r="AZ327" s="25"/>
      <c r="BA327" s="25"/>
      <c r="BB327" s="25"/>
      <c r="BC327" s="25"/>
      <c r="BD327" s="25"/>
      <c r="BE327" s="25"/>
      <c r="BF327" s="25"/>
      <c r="BG327" s="25"/>
      <c r="BH327" s="25"/>
      <c r="BI327" s="25"/>
      <c r="BJ327" s="25"/>
      <c r="BK327" s="25"/>
      <c r="BL327" s="25"/>
      <c r="BM327" s="25"/>
      <c r="BN327" s="25"/>
      <c r="BO327" s="25"/>
      <c r="BP327" s="25"/>
      <c r="BQ327" s="25"/>
      <c r="BR327" s="25"/>
      <c r="BS327" s="25"/>
      <c r="BT327" s="25"/>
    </row>
    <row r="328" spans="1:72" ht="33.85" customHeight="1">
      <c r="A328" s="26"/>
      <c r="B328" s="25"/>
      <c r="C328" s="30"/>
      <c r="D328" s="25"/>
      <c r="E328" s="25"/>
      <c r="F328" s="25"/>
      <c r="G328" s="25"/>
      <c r="H328" s="25"/>
      <c r="I328" s="25"/>
      <c r="J328" s="25"/>
      <c r="K328" s="25"/>
      <c r="L328" s="25"/>
      <c r="M328" s="25"/>
      <c r="N328" s="25"/>
      <c r="O328" s="25"/>
      <c r="P328" s="25"/>
      <c r="Q328" s="25"/>
      <c r="R328" s="25"/>
      <c r="S328" s="25"/>
      <c r="T328" s="25"/>
      <c r="U328" s="25"/>
      <c r="V328" s="25"/>
      <c r="W328" s="25"/>
      <c r="X328" s="25"/>
      <c r="Y328" s="25"/>
      <c r="Z328" s="31"/>
      <c r="AA328" s="31"/>
      <c r="AB328" s="31"/>
      <c r="AC328" s="31"/>
      <c r="AD328" s="31"/>
      <c r="AE328" s="31"/>
      <c r="AF328" s="31"/>
      <c r="AG328" s="25"/>
      <c r="AH328" s="25"/>
      <c r="AI328" s="25"/>
      <c r="AJ328" s="25"/>
      <c r="AK328" s="25"/>
      <c r="AL328" s="25"/>
      <c r="AM328" s="25"/>
      <c r="AN328" s="25"/>
      <c r="AO328" s="25"/>
      <c r="AP328" s="25"/>
      <c r="AQ328" s="25"/>
      <c r="AR328" s="25"/>
      <c r="AS328" s="25"/>
      <c r="AT328" s="25"/>
      <c r="AU328" s="25"/>
      <c r="AV328" s="25"/>
      <c r="AW328" s="25"/>
      <c r="AX328" s="25"/>
      <c r="AY328" s="25"/>
      <c r="AZ328" s="25"/>
      <c r="BA328" s="25"/>
      <c r="BB328" s="25"/>
      <c r="BC328" s="25"/>
      <c r="BD328" s="25"/>
      <c r="BE328" s="25"/>
      <c r="BF328" s="25"/>
      <c r="BG328" s="25"/>
      <c r="BH328" s="25"/>
      <c r="BI328" s="25"/>
      <c r="BJ328" s="25"/>
      <c r="BK328" s="25"/>
      <c r="BL328" s="25"/>
      <c r="BM328" s="25"/>
      <c r="BN328" s="25"/>
      <c r="BO328" s="25"/>
      <c r="BP328" s="25"/>
      <c r="BQ328" s="25"/>
      <c r="BR328" s="25"/>
      <c r="BS328" s="25"/>
      <c r="BT328" s="25"/>
    </row>
    <row r="329" spans="1:72" ht="33.85" customHeight="1">
      <c r="A329" s="26"/>
      <c r="B329" s="25"/>
      <c r="C329" s="30"/>
      <c r="D329" s="25"/>
      <c r="E329" s="25"/>
      <c r="F329" s="25"/>
      <c r="G329" s="25"/>
      <c r="H329" s="25"/>
      <c r="I329" s="25"/>
      <c r="J329" s="25"/>
      <c r="K329" s="25"/>
      <c r="L329" s="25"/>
      <c r="M329" s="25"/>
      <c r="N329" s="25"/>
      <c r="O329" s="25"/>
      <c r="P329" s="25"/>
      <c r="Q329" s="25"/>
      <c r="R329" s="25"/>
      <c r="S329" s="25"/>
      <c r="T329" s="25"/>
      <c r="U329" s="25"/>
      <c r="V329" s="25"/>
      <c r="W329" s="25"/>
      <c r="X329" s="25"/>
      <c r="Y329" s="25"/>
      <c r="Z329" s="31"/>
      <c r="AA329" s="31"/>
      <c r="AB329" s="31"/>
      <c r="AC329" s="31"/>
      <c r="AD329" s="31"/>
      <c r="AE329" s="31"/>
      <c r="AF329" s="31"/>
      <c r="AG329" s="25"/>
      <c r="AH329" s="25"/>
      <c r="AI329" s="25"/>
      <c r="AJ329" s="25"/>
      <c r="AK329" s="25"/>
      <c r="AL329" s="25"/>
      <c r="AM329" s="25"/>
      <c r="AN329" s="25"/>
      <c r="AO329" s="25"/>
      <c r="AP329" s="25"/>
      <c r="AQ329" s="25"/>
      <c r="AR329" s="25"/>
      <c r="AS329" s="25"/>
      <c r="AT329" s="25"/>
      <c r="AU329" s="25"/>
      <c r="AV329" s="25"/>
      <c r="AW329" s="25"/>
      <c r="AX329" s="25"/>
      <c r="AY329" s="25"/>
      <c r="AZ329" s="25"/>
      <c r="BA329" s="25"/>
      <c r="BB329" s="25"/>
      <c r="BC329" s="25"/>
      <c r="BD329" s="25"/>
      <c r="BE329" s="25"/>
      <c r="BF329" s="25"/>
      <c r="BG329" s="25"/>
      <c r="BH329" s="25"/>
      <c r="BI329" s="25"/>
      <c r="BJ329" s="25"/>
      <c r="BK329" s="25"/>
      <c r="BL329" s="25"/>
      <c r="BM329" s="25"/>
      <c r="BN329" s="25"/>
      <c r="BO329" s="25"/>
      <c r="BP329" s="25"/>
      <c r="BQ329" s="25"/>
      <c r="BR329" s="25"/>
      <c r="BS329" s="25"/>
      <c r="BT329" s="25"/>
    </row>
    <row r="330" spans="1:72" ht="33.85" customHeight="1">
      <c r="A330" s="26"/>
      <c r="B330" s="25"/>
      <c r="C330" s="30"/>
      <c r="D330" s="25"/>
      <c r="E330" s="25"/>
      <c r="F330" s="25"/>
      <c r="G330" s="25"/>
      <c r="H330" s="25"/>
      <c r="I330" s="25"/>
      <c r="J330" s="25"/>
      <c r="K330" s="25"/>
      <c r="L330" s="25"/>
      <c r="M330" s="25"/>
      <c r="N330" s="25"/>
      <c r="O330" s="25"/>
      <c r="P330" s="25"/>
      <c r="Q330" s="25"/>
      <c r="R330" s="25"/>
      <c r="S330" s="25"/>
      <c r="T330" s="25"/>
      <c r="U330" s="25"/>
      <c r="V330" s="25"/>
      <c r="W330" s="25"/>
      <c r="X330" s="25"/>
      <c r="Y330" s="25"/>
      <c r="Z330" s="31"/>
      <c r="AA330" s="31"/>
      <c r="AB330" s="31"/>
      <c r="AC330" s="31"/>
      <c r="AD330" s="31"/>
      <c r="AE330" s="31"/>
      <c r="AF330" s="31"/>
      <c r="AG330" s="25"/>
      <c r="AH330" s="25"/>
      <c r="AI330" s="25"/>
      <c r="AJ330" s="25"/>
      <c r="AK330" s="25"/>
      <c r="AL330" s="25"/>
      <c r="AM330" s="25"/>
      <c r="AN330" s="25"/>
      <c r="AO330" s="25"/>
      <c r="AP330" s="25"/>
      <c r="AQ330" s="25"/>
      <c r="AR330" s="25"/>
      <c r="AS330" s="25"/>
      <c r="AT330" s="25"/>
      <c r="AU330" s="25"/>
      <c r="AV330" s="25"/>
      <c r="AW330" s="25"/>
      <c r="AX330" s="25"/>
      <c r="AY330" s="25"/>
      <c r="AZ330" s="25"/>
      <c r="BA330" s="25"/>
      <c r="BB330" s="25"/>
      <c r="BC330" s="25"/>
      <c r="BD330" s="25"/>
      <c r="BE330" s="25"/>
      <c r="BF330" s="25"/>
      <c r="BG330" s="25"/>
      <c r="BH330" s="25"/>
      <c r="BI330" s="25"/>
      <c r="BJ330" s="25"/>
      <c r="BK330" s="25"/>
      <c r="BL330" s="25"/>
      <c r="BM330" s="25"/>
      <c r="BN330" s="25"/>
      <c r="BO330" s="25"/>
      <c r="BP330" s="25"/>
      <c r="BQ330" s="25"/>
      <c r="BR330" s="25"/>
      <c r="BS330" s="25"/>
      <c r="BT330" s="25"/>
    </row>
    <row r="331" spans="1:72" ht="33.85" customHeight="1">
      <c r="A331" s="26"/>
      <c r="B331" s="25"/>
      <c r="C331" s="30"/>
      <c r="D331" s="25"/>
      <c r="E331" s="25"/>
      <c r="F331" s="25"/>
      <c r="G331" s="25"/>
      <c r="H331" s="25"/>
      <c r="I331" s="25"/>
      <c r="J331" s="25"/>
      <c r="K331" s="25"/>
      <c r="L331" s="25"/>
      <c r="M331" s="25"/>
      <c r="N331" s="25"/>
      <c r="O331" s="25"/>
      <c r="P331" s="25"/>
      <c r="Q331" s="25"/>
      <c r="R331" s="25"/>
      <c r="S331" s="25"/>
      <c r="T331" s="25"/>
      <c r="U331" s="25"/>
      <c r="V331" s="25"/>
      <c r="W331" s="25"/>
      <c r="X331" s="25"/>
      <c r="Y331" s="25"/>
      <c r="Z331" s="31"/>
      <c r="AA331" s="31"/>
      <c r="AB331" s="31"/>
      <c r="AC331" s="31"/>
      <c r="AD331" s="31"/>
      <c r="AE331" s="31"/>
      <c r="AF331" s="31"/>
      <c r="AG331" s="25"/>
      <c r="AH331" s="25"/>
      <c r="AI331" s="25"/>
      <c r="AJ331" s="25"/>
      <c r="AK331" s="25"/>
      <c r="AL331" s="25"/>
      <c r="AM331" s="25"/>
      <c r="AN331" s="25"/>
      <c r="AO331" s="25"/>
      <c r="AP331" s="25"/>
      <c r="AQ331" s="25"/>
      <c r="AR331" s="25"/>
      <c r="AS331" s="25"/>
      <c r="AT331" s="25"/>
      <c r="AU331" s="25"/>
      <c r="AV331" s="25"/>
      <c r="AW331" s="25"/>
      <c r="AX331" s="25"/>
      <c r="AY331" s="25"/>
      <c r="AZ331" s="25"/>
      <c r="BA331" s="25"/>
      <c r="BB331" s="25"/>
      <c r="BC331" s="25"/>
      <c r="BD331" s="25"/>
      <c r="BE331" s="25"/>
      <c r="BF331" s="25"/>
      <c r="BG331" s="25"/>
      <c r="BH331" s="25"/>
      <c r="BI331" s="25"/>
      <c r="BJ331" s="25"/>
      <c r="BK331" s="25"/>
      <c r="BL331" s="25"/>
      <c r="BM331" s="25"/>
      <c r="BN331" s="25"/>
      <c r="BO331" s="25"/>
      <c r="BP331" s="25"/>
      <c r="BQ331" s="25"/>
      <c r="BR331" s="25"/>
      <c r="BS331" s="25"/>
      <c r="BT331" s="25"/>
    </row>
    <row r="332" spans="1:72" ht="33.85" customHeight="1">
      <c r="A332" s="26"/>
      <c r="B332" s="25"/>
      <c r="C332" s="30"/>
      <c r="D332" s="25"/>
      <c r="E332" s="25"/>
      <c r="F332" s="25"/>
      <c r="G332" s="25"/>
      <c r="H332" s="25"/>
      <c r="I332" s="25"/>
      <c r="J332" s="25"/>
      <c r="K332" s="25"/>
      <c r="L332" s="25"/>
      <c r="M332" s="25"/>
      <c r="N332" s="25"/>
      <c r="O332" s="25"/>
      <c r="P332" s="25"/>
      <c r="Q332" s="25"/>
      <c r="R332" s="25"/>
      <c r="S332" s="25"/>
      <c r="T332" s="25"/>
      <c r="U332" s="25"/>
      <c r="V332" s="25"/>
      <c r="W332" s="25"/>
      <c r="X332" s="25"/>
      <c r="Y332" s="25"/>
      <c r="Z332" s="31"/>
      <c r="AA332" s="31"/>
      <c r="AB332" s="31"/>
      <c r="AC332" s="31"/>
      <c r="AD332" s="31"/>
      <c r="AE332" s="31"/>
      <c r="AF332" s="31"/>
      <c r="AG332" s="25"/>
      <c r="AH332" s="25"/>
      <c r="AI332" s="25"/>
      <c r="AJ332" s="25"/>
      <c r="AK332" s="25"/>
      <c r="AL332" s="25"/>
      <c r="AM332" s="25"/>
      <c r="AN332" s="25"/>
      <c r="AO332" s="25"/>
      <c r="AP332" s="25"/>
      <c r="AQ332" s="25"/>
      <c r="AR332" s="25"/>
      <c r="AS332" s="25"/>
      <c r="AT332" s="25"/>
      <c r="AU332" s="25"/>
      <c r="AV332" s="25"/>
      <c r="AW332" s="25"/>
      <c r="AX332" s="25"/>
      <c r="AY332" s="25"/>
      <c r="AZ332" s="25"/>
      <c r="BA332" s="25"/>
      <c r="BB332" s="25"/>
      <c r="BC332" s="25"/>
      <c r="BD332" s="25"/>
      <c r="BE332" s="25"/>
      <c r="BF332" s="25"/>
      <c r="BG332" s="25"/>
      <c r="BH332" s="25"/>
      <c r="BI332" s="25"/>
      <c r="BJ332" s="25"/>
      <c r="BK332" s="25"/>
      <c r="BL332" s="25"/>
      <c r="BM332" s="25"/>
      <c r="BN332" s="25"/>
      <c r="BO332" s="25"/>
      <c r="BP332" s="25"/>
      <c r="BQ332" s="25"/>
      <c r="BR332" s="25"/>
      <c r="BS332" s="25"/>
      <c r="BT332" s="25"/>
    </row>
    <row r="333" spans="1:72" ht="33.85" customHeight="1">
      <c r="A333" s="26"/>
      <c r="B333" s="25"/>
      <c r="C333" s="30"/>
      <c r="D333" s="25"/>
      <c r="E333" s="25"/>
      <c r="F333" s="25"/>
      <c r="G333" s="25"/>
      <c r="H333" s="25"/>
      <c r="I333" s="25"/>
      <c r="J333" s="25"/>
      <c r="K333" s="25"/>
      <c r="L333" s="25"/>
      <c r="M333" s="25"/>
      <c r="N333" s="25"/>
      <c r="O333" s="25"/>
      <c r="P333" s="25"/>
      <c r="Q333" s="25"/>
      <c r="R333" s="25"/>
      <c r="S333" s="25"/>
      <c r="T333" s="25"/>
      <c r="U333" s="25"/>
      <c r="V333" s="25"/>
      <c r="W333" s="25"/>
      <c r="X333" s="25"/>
      <c r="Y333" s="25"/>
      <c r="Z333" s="31"/>
      <c r="AA333" s="31"/>
      <c r="AB333" s="31"/>
      <c r="AC333" s="31"/>
      <c r="AD333" s="31"/>
      <c r="AE333" s="31"/>
      <c r="AF333" s="31"/>
      <c r="AG333" s="25"/>
      <c r="AH333" s="25"/>
      <c r="AI333" s="25"/>
      <c r="AJ333" s="25"/>
      <c r="AK333" s="25"/>
      <c r="AL333" s="25"/>
      <c r="AM333" s="25"/>
      <c r="AN333" s="25"/>
      <c r="AO333" s="25"/>
      <c r="AP333" s="25"/>
      <c r="AQ333" s="25"/>
      <c r="AR333" s="25"/>
      <c r="AS333" s="25"/>
      <c r="AT333" s="25"/>
      <c r="AU333" s="25"/>
      <c r="AV333" s="25"/>
      <c r="AW333" s="25"/>
      <c r="AX333" s="25"/>
      <c r="AY333" s="25"/>
      <c r="AZ333" s="25"/>
      <c r="BA333" s="25"/>
      <c r="BB333" s="25"/>
      <c r="BC333" s="25"/>
      <c r="BD333" s="25"/>
      <c r="BE333" s="25"/>
      <c r="BF333" s="25"/>
      <c r="BG333" s="25"/>
      <c r="BH333" s="25"/>
      <c r="BI333" s="25"/>
      <c r="BJ333" s="25"/>
      <c r="BK333" s="25"/>
      <c r="BL333" s="25"/>
      <c r="BM333" s="25"/>
      <c r="BN333" s="25"/>
      <c r="BO333" s="25"/>
      <c r="BP333" s="25"/>
      <c r="BQ333" s="25"/>
      <c r="BR333" s="25"/>
      <c r="BS333" s="25"/>
      <c r="BT333" s="25"/>
    </row>
    <row r="334" spans="1:72" ht="33.85" customHeight="1">
      <c r="A334" s="26"/>
      <c r="B334" s="25"/>
      <c r="C334" s="30"/>
      <c r="D334" s="25"/>
      <c r="E334" s="25"/>
      <c r="F334" s="25"/>
      <c r="G334" s="25"/>
      <c r="H334" s="25"/>
      <c r="I334" s="25"/>
      <c r="J334" s="25"/>
      <c r="K334" s="25"/>
      <c r="L334" s="25"/>
      <c r="M334" s="25"/>
      <c r="N334" s="25"/>
      <c r="O334" s="25"/>
      <c r="P334" s="25"/>
      <c r="Q334" s="25"/>
      <c r="R334" s="25"/>
      <c r="S334" s="25"/>
      <c r="T334" s="25"/>
      <c r="U334" s="25"/>
      <c r="V334" s="25"/>
      <c r="W334" s="25"/>
      <c r="X334" s="25"/>
      <c r="Y334" s="25"/>
      <c r="Z334" s="31"/>
      <c r="AA334" s="31"/>
      <c r="AB334" s="31"/>
      <c r="AC334" s="31"/>
      <c r="AD334" s="31"/>
      <c r="AE334" s="31"/>
      <c r="AF334" s="31"/>
      <c r="AG334" s="25"/>
      <c r="AH334" s="25"/>
      <c r="AI334" s="25"/>
      <c r="AJ334" s="25"/>
      <c r="AK334" s="25"/>
      <c r="AL334" s="25"/>
      <c r="AM334" s="25"/>
      <c r="AN334" s="25"/>
      <c r="AO334" s="25"/>
      <c r="AP334" s="25"/>
      <c r="AQ334" s="25"/>
      <c r="AR334" s="25"/>
      <c r="AS334" s="25"/>
      <c r="AT334" s="25"/>
      <c r="AU334" s="25"/>
      <c r="AV334" s="25"/>
      <c r="AW334" s="25"/>
      <c r="AX334" s="25"/>
      <c r="AY334" s="25"/>
      <c r="AZ334" s="25"/>
      <c r="BA334" s="25"/>
      <c r="BB334" s="25"/>
      <c r="BC334" s="25"/>
      <c r="BD334" s="25"/>
      <c r="BE334" s="25"/>
      <c r="BF334" s="25"/>
      <c r="BG334" s="25"/>
      <c r="BH334" s="25"/>
      <c r="BI334" s="25"/>
      <c r="BJ334" s="25"/>
      <c r="BK334" s="25"/>
      <c r="BL334" s="25"/>
      <c r="BM334" s="25"/>
      <c r="BN334" s="25"/>
      <c r="BO334" s="25"/>
      <c r="BP334" s="25"/>
      <c r="BQ334" s="25"/>
      <c r="BR334" s="25"/>
      <c r="BS334" s="25"/>
      <c r="BT334" s="25"/>
    </row>
    <row r="335" spans="1:72" ht="33.85" customHeight="1">
      <c r="A335" s="26"/>
      <c r="B335" s="25"/>
      <c r="C335" s="30"/>
      <c r="D335" s="25"/>
      <c r="E335" s="25"/>
      <c r="F335" s="25"/>
      <c r="G335" s="25"/>
      <c r="H335" s="25"/>
      <c r="I335" s="25"/>
      <c r="J335" s="25"/>
      <c r="K335" s="25"/>
      <c r="L335" s="25"/>
      <c r="M335" s="25"/>
      <c r="N335" s="25"/>
      <c r="O335" s="25"/>
      <c r="P335" s="25"/>
      <c r="Q335" s="25"/>
      <c r="R335" s="25"/>
      <c r="S335" s="25"/>
      <c r="T335" s="25"/>
      <c r="U335" s="25"/>
      <c r="V335" s="25"/>
      <c r="W335" s="25"/>
      <c r="X335" s="25"/>
      <c r="Y335" s="25"/>
      <c r="Z335" s="31"/>
      <c r="AA335" s="31"/>
      <c r="AB335" s="31"/>
      <c r="AC335" s="31"/>
      <c r="AD335" s="31"/>
      <c r="AE335" s="31"/>
      <c r="AF335" s="31"/>
      <c r="AG335" s="25"/>
      <c r="AH335" s="25"/>
      <c r="AI335" s="25"/>
      <c r="AJ335" s="25"/>
      <c r="AK335" s="25"/>
      <c r="AL335" s="25"/>
      <c r="AM335" s="25"/>
      <c r="AN335" s="25"/>
      <c r="AO335" s="25"/>
      <c r="AP335" s="25"/>
      <c r="AQ335" s="25"/>
      <c r="AR335" s="25"/>
      <c r="AS335" s="25"/>
      <c r="AT335" s="25"/>
      <c r="AU335" s="25"/>
      <c r="AV335" s="25"/>
      <c r="AW335" s="25"/>
      <c r="AX335" s="25"/>
      <c r="AY335" s="25"/>
      <c r="AZ335" s="25"/>
      <c r="BA335" s="25"/>
      <c r="BB335" s="25"/>
      <c r="BC335" s="25"/>
      <c r="BD335" s="25"/>
      <c r="BE335" s="25"/>
      <c r="BF335" s="25"/>
      <c r="BG335" s="25"/>
      <c r="BH335" s="25"/>
      <c r="BI335" s="25"/>
      <c r="BJ335" s="25"/>
      <c r="BK335" s="25"/>
      <c r="BL335" s="25"/>
      <c r="BM335" s="25"/>
      <c r="BN335" s="25"/>
      <c r="BO335" s="25"/>
      <c r="BP335" s="25"/>
      <c r="BQ335" s="25"/>
      <c r="BR335" s="25"/>
      <c r="BS335" s="25"/>
      <c r="BT335" s="25"/>
    </row>
    <row r="336" spans="1:72" ht="33.85" customHeight="1">
      <c r="A336" s="26"/>
      <c r="B336" s="25"/>
      <c r="C336" s="30"/>
      <c r="D336" s="25"/>
      <c r="E336" s="25"/>
      <c r="F336" s="25"/>
      <c r="G336" s="25"/>
      <c r="H336" s="25"/>
      <c r="I336" s="25"/>
      <c r="J336" s="25"/>
      <c r="K336" s="25"/>
      <c r="L336" s="25"/>
      <c r="M336" s="25"/>
      <c r="N336" s="25"/>
      <c r="O336" s="25"/>
      <c r="P336" s="25"/>
      <c r="Q336" s="25"/>
      <c r="R336" s="25"/>
      <c r="S336" s="25"/>
      <c r="T336" s="25"/>
      <c r="U336" s="25"/>
      <c r="V336" s="25"/>
      <c r="W336" s="25"/>
      <c r="X336" s="25"/>
      <c r="Y336" s="25"/>
      <c r="Z336" s="31"/>
      <c r="AA336" s="31"/>
      <c r="AB336" s="31"/>
      <c r="AC336" s="31"/>
      <c r="AD336" s="31"/>
      <c r="AE336" s="31"/>
      <c r="AF336" s="31"/>
      <c r="AG336" s="25"/>
      <c r="AH336" s="25"/>
      <c r="AI336" s="25"/>
      <c r="AJ336" s="25"/>
      <c r="AK336" s="25"/>
      <c r="AL336" s="25"/>
      <c r="AM336" s="25"/>
      <c r="AN336" s="25"/>
      <c r="AO336" s="25"/>
      <c r="AP336" s="25"/>
      <c r="AQ336" s="25"/>
      <c r="AR336" s="25"/>
      <c r="AS336" s="25"/>
      <c r="AT336" s="25"/>
      <c r="AU336" s="25"/>
      <c r="AV336" s="25"/>
      <c r="AW336" s="25"/>
      <c r="AX336" s="25"/>
      <c r="AY336" s="25"/>
      <c r="AZ336" s="25"/>
      <c r="BA336" s="25"/>
      <c r="BB336" s="25"/>
      <c r="BC336" s="25"/>
      <c r="BD336" s="25"/>
      <c r="BE336" s="25"/>
      <c r="BF336" s="25"/>
      <c r="BG336" s="25"/>
      <c r="BH336" s="25"/>
      <c r="BI336" s="25"/>
      <c r="BJ336" s="25"/>
      <c r="BK336" s="25"/>
      <c r="BL336" s="25"/>
      <c r="BM336" s="25"/>
      <c r="BN336" s="25"/>
      <c r="BO336" s="25"/>
      <c r="BP336" s="25"/>
      <c r="BQ336" s="25"/>
      <c r="BR336" s="25"/>
      <c r="BS336" s="25"/>
      <c r="BT336" s="25"/>
    </row>
    <row r="337" spans="1:72" ht="33.85" customHeight="1">
      <c r="A337" s="26"/>
      <c r="B337" s="25"/>
      <c r="C337" s="30"/>
      <c r="D337" s="25"/>
      <c r="E337" s="25"/>
      <c r="F337" s="25"/>
      <c r="G337" s="25"/>
      <c r="H337" s="25"/>
      <c r="I337" s="25"/>
      <c r="J337" s="25"/>
      <c r="K337" s="25"/>
      <c r="L337" s="25"/>
      <c r="M337" s="25"/>
      <c r="N337" s="25"/>
      <c r="O337" s="25"/>
      <c r="P337" s="25"/>
      <c r="Q337" s="25"/>
      <c r="R337" s="25"/>
      <c r="S337" s="25"/>
      <c r="T337" s="25"/>
      <c r="U337" s="25"/>
      <c r="V337" s="25"/>
      <c r="W337" s="25"/>
      <c r="X337" s="25"/>
      <c r="Y337" s="25"/>
      <c r="Z337" s="31"/>
      <c r="AA337" s="31"/>
      <c r="AB337" s="31"/>
      <c r="AC337" s="31"/>
      <c r="AD337" s="31"/>
      <c r="AE337" s="31"/>
      <c r="AF337" s="31"/>
      <c r="AG337" s="25"/>
      <c r="AH337" s="25"/>
      <c r="AI337" s="25"/>
      <c r="AJ337" s="25"/>
      <c r="AK337" s="25"/>
      <c r="AL337" s="25"/>
      <c r="AM337" s="25"/>
      <c r="AN337" s="25"/>
      <c r="AO337" s="25"/>
      <c r="AP337" s="25"/>
      <c r="AQ337" s="25"/>
      <c r="AR337" s="25"/>
      <c r="AS337" s="25"/>
      <c r="AT337" s="25"/>
      <c r="AU337" s="25"/>
      <c r="AV337" s="25"/>
      <c r="AW337" s="25"/>
      <c r="AX337" s="25"/>
      <c r="AY337" s="25"/>
      <c r="AZ337" s="25"/>
      <c r="BA337" s="25"/>
      <c r="BB337" s="25"/>
      <c r="BC337" s="25"/>
      <c r="BD337" s="25"/>
      <c r="BE337" s="25"/>
      <c r="BF337" s="25"/>
      <c r="BG337" s="25"/>
      <c r="BH337" s="25"/>
      <c r="BI337" s="25"/>
      <c r="BJ337" s="25"/>
      <c r="BK337" s="25"/>
      <c r="BL337" s="25"/>
      <c r="BM337" s="25"/>
      <c r="BN337" s="25"/>
      <c r="BO337" s="25"/>
      <c r="BP337" s="25"/>
      <c r="BQ337" s="25"/>
      <c r="BR337" s="25"/>
      <c r="BS337" s="25"/>
      <c r="BT337" s="25"/>
    </row>
    <row r="338" spans="1:72" ht="33.85" customHeight="1">
      <c r="A338" s="26"/>
      <c r="B338" s="25"/>
      <c r="C338" s="30"/>
      <c r="D338" s="25"/>
      <c r="E338" s="25"/>
      <c r="F338" s="25"/>
      <c r="G338" s="25"/>
      <c r="H338" s="25"/>
      <c r="I338" s="25"/>
      <c r="J338" s="25"/>
      <c r="K338" s="25"/>
      <c r="L338" s="25"/>
      <c r="M338" s="25"/>
      <c r="N338" s="25"/>
      <c r="O338" s="25"/>
      <c r="P338" s="25"/>
      <c r="Q338" s="25"/>
      <c r="R338" s="25"/>
      <c r="S338" s="25"/>
      <c r="T338" s="25"/>
      <c r="U338" s="25"/>
      <c r="V338" s="25"/>
      <c r="W338" s="25"/>
      <c r="X338" s="25"/>
      <c r="Y338" s="25"/>
      <c r="Z338" s="31"/>
      <c r="AA338" s="31"/>
      <c r="AB338" s="31"/>
      <c r="AC338" s="31"/>
      <c r="AD338" s="31"/>
      <c r="AE338" s="31"/>
      <c r="AF338" s="31"/>
      <c r="AG338" s="25"/>
      <c r="AH338" s="25"/>
      <c r="AI338" s="25"/>
      <c r="AJ338" s="25"/>
      <c r="AK338" s="25"/>
      <c r="AL338" s="25"/>
      <c r="AM338" s="25"/>
      <c r="AN338" s="25"/>
      <c r="AO338" s="25"/>
      <c r="AP338" s="25"/>
      <c r="AQ338" s="25"/>
      <c r="AR338" s="25"/>
      <c r="AS338" s="25"/>
      <c r="AT338" s="25"/>
      <c r="AU338" s="25"/>
      <c r="AV338" s="25"/>
      <c r="AW338" s="25"/>
      <c r="AX338" s="25"/>
      <c r="AY338" s="25"/>
      <c r="AZ338" s="25"/>
      <c r="BA338" s="25"/>
      <c r="BB338" s="25"/>
      <c r="BC338" s="25"/>
      <c r="BD338" s="25"/>
      <c r="BE338" s="25"/>
      <c r="BF338" s="25"/>
      <c r="BG338" s="25"/>
      <c r="BH338" s="25"/>
      <c r="BI338" s="25"/>
      <c r="BJ338" s="25"/>
      <c r="BK338" s="25"/>
      <c r="BL338" s="25"/>
      <c r="BM338" s="25"/>
      <c r="BN338" s="25"/>
      <c r="BO338" s="25"/>
      <c r="BP338" s="25"/>
      <c r="BQ338" s="25"/>
      <c r="BR338" s="25"/>
      <c r="BS338" s="25"/>
      <c r="BT338" s="25"/>
    </row>
    <row r="339" spans="1:72" ht="33.85" customHeight="1">
      <c r="A339" s="26"/>
      <c r="B339" s="25"/>
      <c r="C339" s="30"/>
      <c r="D339" s="25"/>
      <c r="E339" s="25"/>
      <c r="F339" s="25"/>
      <c r="G339" s="25"/>
      <c r="H339" s="25"/>
      <c r="I339" s="25"/>
      <c r="J339" s="25"/>
      <c r="K339" s="25"/>
      <c r="L339" s="25"/>
      <c r="M339" s="25"/>
      <c r="N339" s="25"/>
      <c r="O339" s="25"/>
      <c r="P339" s="25"/>
      <c r="Q339" s="25"/>
      <c r="R339" s="25"/>
      <c r="S339" s="25"/>
      <c r="T339" s="25"/>
      <c r="U339" s="25"/>
      <c r="V339" s="25"/>
      <c r="W339" s="25"/>
      <c r="X339" s="25"/>
      <c r="Y339" s="25"/>
      <c r="Z339" s="31"/>
      <c r="AA339" s="31"/>
      <c r="AB339" s="31"/>
      <c r="AC339" s="31"/>
      <c r="AD339" s="31"/>
      <c r="AE339" s="31"/>
      <c r="AF339" s="31"/>
      <c r="AG339" s="25"/>
      <c r="AH339" s="25"/>
      <c r="AI339" s="25"/>
      <c r="AJ339" s="25"/>
      <c r="AK339" s="25"/>
      <c r="AL339" s="25"/>
      <c r="AM339" s="25"/>
      <c r="AN339" s="25"/>
      <c r="AO339" s="25"/>
      <c r="AP339" s="25"/>
      <c r="AQ339" s="25"/>
      <c r="AR339" s="25"/>
      <c r="AS339" s="25"/>
      <c r="AT339" s="25"/>
      <c r="AU339" s="25"/>
      <c r="AV339" s="25"/>
      <c r="AW339" s="25"/>
      <c r="AX339" s="25"/>
      <c r="AY339" s="25"/>
      <c r="AZ339" s="25"/>
      <c r="BA339" s="25"/>
      <c r="BB339" s="25"/>
      <c r="BC339" s="25"/>
      <c r="BD339" s="25"/>
      <c r="BE339" s="25"/>
      <c r="BF339" s="25"/>
      <c r="BG339" s="25"/>
      <c r="BH339" s="25"/>
      <c r="BI339" s="25"/>
      <c r="BJ339" s="25"/>
      <c r="BK339" s="25"/>
      <c r="BL339" s="25"/>
      <c r="BM339" s="25"/>
      <c r="BN339" s="25"/>
      <c r="BO339" s="25"/>
      <c r="BP339" s="25"/>
      <c r="BQ339" s="25"/>
      <c r="BR339" s="25"/>
      <c r="BS339" s="25"/>
      <c r="BT339" s="25"/>
    </row>
    <row r="340" spans="1:72" ht="33.85" customHeight="1">
      <c r="A340" s="26"/>
      <c r="B340" s="25"/>
      <c r="C340" s="30"/>
      <c r="D340" s="25"/>
      <c r="E340" s="25"/>
      <c r="F340" s="25"/>
      <c r="G340" s="25"/>
      <c r="H340" s="25"/>
      <c r="I340" s="25"/>
      <c r="J340" s="25"/>
      <c r="K340" s="25"/>
      <c r="L340" s="25"/>
      <c r="M340" s="25"/>
      <c r="N340" s="25"/>
      <c r="O340" s="25"/>
      <c r="P340" s="25"/>
      <c r="Q340" s="25"/>
      <c r="R340" s="25"/>
      <c r="S340" s="25"/>
      <c r="T340" s="25"/>
      <c r="U340" s="25"/>
      <c r="V340" s="25"/>
      <c r="W340" s="25"/>
      <c r="X340" s="25"/>
      <c r="Y340" s="25"/>
      <c r="Z340" s="31"/>
      <c r="AA340" s="31"/>
      <c r="AB340" s="31"/>
      <c r="AC340" s="31"/>
      <c r="AD340" s="31"/>
      <c r="AE340" s="31"/>
      <c r="AF340" s="31"/>
      <c r="AG340" s="25"/>
      <c r="AH340" s="25"/>
      <c r="AI340" s="25"/>
      <c r="AJ340" s="25"/>
      <c r="AK340" s="25"/>
      <c r="AL340" s="25"/>
      <c r="AM340" s="25"/>
      <c r="AN340" s="25"/>
      <c r="AO340" s="25"/>
      <c r="AP340" s="25"/>
      <c r="AQ340" s="25"/>
      <c r="AR340" s="25"/>
      <c r="AS340" s="25"/>
      <c r="AT340" s="25"/>
      <c r="AU340" s="25"/>
      <c r="AV340" s="25"/>
      <c r="AW340" s="25"/>
      <c r="AX340" s="25"/>
      <c r="AY340" s="25"/>
      <c r="AZ340" s="25"/>
      <c r="BA340" s="25"/>
      <c r="BB340" s="25"/>
      <c r="BC340" s="25"/>
      <c r="BD340" s="25"/>
      <c r="BE340" s="25"/>
      <c r="BF340" s="25"/>
      <c r="BG340" s="25"/>
      <c r="BH340" s="25"/>
      <c r="BI340" s="25"/>
      <c r="BJ340" s="25"/>
      <c r="BK340" s="25"/>
      <c r="BL340" s="25"/>
      <c r="BM340" s="25"/>
      <c r="BN340" s="25"/>
      <c r="BO340" s="25"/>
      <c r="BP340" s="25"/>
      <c r="BQ340" s="25"/>
      <c r="BR340" s="25"/>
      <c r="BS340" s="25"/>
      <c r="BT340" s="25"/>
    </row>
    <row r="341" spans="1:72" ht="33.85" customHeight="1">
      <c r="A341" s="26"/>
      <c r="B341" s="25"/>
      <c r="C341" s="30"/>
      <c r="D341" s="25"/>
      <c r="E341" s="25"/>
      <c r="F341" s="25"/>
      <c r="G341" s="25"/>
      <c r="H341" s="25"/>
      <c r="I341" s="25"/>
      <c r="J341" s="25"/>
      <c r="K341" s="25"/>
      <c r="L341" s="25"/>
      <c r="M341" s="25"/>
      <c r="N341" s="25"/>
      <c r="O341" s="25"/>
      <c r="P341" s="25"/>
      <c r="Q341" s="25"/>
      <c r="R341" s="25"/>
      <c r="S341" s="25"/>
      <c r="T341" s="25"/>
      <c r="U341" s="25"/>
      <c r="V341" s="25"/>
      <c r="W341" s="25"/>
      <c r="X341" s="25"/>
      <c r="Y341" s="25"/>
      <c r="Z341" s="31"/>
      <c r="AA341" s="31"/>
      <c r="AB341" s="31"/>
      <c r="AC341" s="31"/>
      <c r="AD341" s="31"/>
      <c r="AE341" s="31"/>
      <c r="AF341" s="31"/>
      <c r="AG341" s="25"/>
      <c r="AH341" s="25"/>
      <c r="AI341" s="25"/>
      <c r="AJ341" s="25"/>
      <c r="AK341" s="25"/>
      <c r="AL341" s="25"/>
      <c r="AM341" s="25"/>
      <c r="AN341" s="25"/>
      <c r="AO341" s="25"/>
      <c r="AP341" s="25"/>
      <c r="AQ341" s="25"/>
      <c r="AR341" s="25"/>
      <c r="AS341" s="25"/>
      <c r="AT341" s="25"/>
      <c r="AU341" s="25"/>
      <c r="AV341" s="25"/>
      <c r="AW341" s="25"/>
      <c r="AX341" s="25"/>
      <c r="AY341" s="25"/>
      <c r="AZ341" s="25"/>
      <c r="BA341" s="25"/>
      <c r="BB341" s="25"/>
      <c r="BC341" s="25"/>
      <c r="BD341" s="25"/>
      <c r="BE341" s="25"/>
      <c r="BF341" s="25"/>
      <c r="BG341" s="25"/>
      <c r="BH341" s="25"/>
      <c r="BI341" s="25"/>
      <c r="BJ341" s="25"/>
      <c r="BK341" s="25"/>
      <c r="BL341" s="25"/>
      <c r="BM341" s="25"/>
      <c r="BN341" s="25"/>
      <c r="BO341" s="25"/>
      <c r="BP341" s="25"/>
      <c r="BQ341" s="25"/>
      <c r="BR341" s="25"/>
      <c r="BS341" s="25"/>
      <c r="BT341" s="25"/>
    </row>
    <row r="342" spans="1:72" ht="33.85" customHeight="1">
      <c r="A342" s="26"/>
      <c r="B342" s="25"/>
      <c r="C342" s="30"/>
      <c r="D342" s="25"/>
      <c r="E342" s="25"/>
      <c r="F342" s="25"/>
      <c r="G342" s="25"/>
      <c r="H342" s="25"/>
      <c r="I342" s="25"/>
      <c r="J342" s="25"/>
      <c r="K342" s="25"/>
      <c r="L342" s="25"/>
      <c r="M342" s="25"/>
      <c r="N342" s="25"/>
      <c r="O342" s="25"/>
      <c r="P342" s="25"/>
      <c r="Q342" s="25"/>
      <c r="R342" s="25"/>
      <c r="S342" s="25"/>
      <c r="T342" s="25"/>
      <c r="U342" s="25"/>
      <c r="V342" s="25"/>
      <c r="W342" s="25"/>
      <c r="X342" s="25"/>
      <c r="Y342" s="25"/>
      <c r="Z342" s="31"/>
      <c r="AA342" s="31"/>
      <c r="AB342" s="31"/>
      <c r="AC342" s="31"/>
      <c r="AD342" s="31"/>
      <c r="AE342" s="31"/>
      <c r="AF342" s="31"/>
      <c r="AG342" s="25"/>
      <c r="AH342" s="25"/>
      <c r="AI342" s="25"/>
      <c r="AJ342" s="25"/>
      <c r="AK342" s="25"/>
      <c r="AL342" s="25"/>
      <c r="AM342" s="25"/>
      <c r="AN342" s="25"/>
      <c r="AO342" s="25"/>
      <c r="AP342" s="25"/>
      <c r="AQ342" s="25"/>
      <c r="AR342" s="25"/>
      <c r="AS342" s="25"/>
      <c r="AT342" s="25"/>
      <c r="AU342" s="25"/>
      <c r="AV342" s="25"/>
      <c r="AW342" s="25"/>
      <c r="AX342" s="25"/>
      <c r="AY342" s="25"/>
      <c r="AZ342" s="25"/>
      <c r="BA342" s="25"/>
      <c r="BB342" s="25"/>
      <c r="BC342" s="25"/>
      <c r="BD342" s="25"/>
      <c r="BE342" s="25"/>
      <c r="BF342" s="25"/>
      <c r="BG342" s="25"/>
      <c r="BH342" s="25"/>
      <c r="BI342" s="25"/>
      <c r="BJ342" s="25"/>
      <c r="BK342" s="25"/>
      <c r="BL342" s="25"/>
      <c r="BM342" s="25"/>
      <c r="BN342" s="25"/>
      <c r="BO342" s="25"/>
      <c r="BP342" s="25"/>
      <c r="BQ342" s="25"/>
      <c r="BR342" s="25"/>
      <c r="BS342" s="25"/>
      <c r="BT342" s="25"/>
    </row>
    <row r="343" spans="1:72" ht="33.85" customHeight="1">
      <c r="A343" s="26"/>
      <c r="B343" s="25"/>
      <c r="C343" s="30"/>
      <c r="D343" s="25"/>
      <c r="E343" s="25"/>
      <c r="F343" s="25"/>
      <c r="G343" s="25"/>
      <c r="H343" s="25"/>
      <c r="I343" s="25"/>
      <c r="J343" s="25"/>
      <c r="K343" s="25"/>
      <c r="L343" s="25"/>
      <c r="M343" s="25"/>
      <c r="N343" s="25"/>
      <c r="O343" s="25"/>
      <c r="P343" s="25"/>
      <c r="Q343" s="25"/>
      <c r="R343" s="25"/>
      <c r="S343" s="25"/>
      <c r="T343" s="25"/>
      <c r="U343" s="25"/>
      <c r="V343" s="25"/>
      <c r="W343" s="25"/>
      <c r="X343" s="25"/>
      <c r="Y343" s="25"/>
      <c r="Z343" s="31"/>
      <c r="AA343" s="31"/>
      <c r="AB343" s="31"/>
      <c r="AC343" s="31"/>
      <c r="AD343" s="31"/>
      <c r="AE343" s="31"/>
      <c r="AF343" s="31"/>
      <c r="AG343" s="25"/>
      <c r="AH343" s="25"/>
      <c r="AI343" s="25"/>
      <c r="AJ343" s="25"/>
      <c r="AK343" s="25"/>
      <c r="AL343" s="25"/>
      <c r="AM343" s="25"/>
      <c r="AN343" s="25"/>
      <c r="AO343" s="25"/>
      <c r="AP343" s="25"/>
      <c r="AQ343" s="25"/>
      <c r="AR343" s="25"/>
      <c r="AS343" s="25"/>
      <c r="AT343" s="25"/>
      <c r="AU343" s="25"/>
      <c r="AV343" s="25"/>
      <c r="AW343" s="25"/>
      <c r="AX343" s="25"/>
      <c r="AY343" s="25"/>
      <c r="AZ343" s="25"/>
      <c r="BA343" s="25"/>
      <c r="BB343" s="25"/>
      <c r="BC343" s="25"/>
      <c r="BD343" s="25"/>
      <c r="BE343" s="25"/>
      <c r="BF343" s="25"/>
      <c r="BG343" s="25"/>
      <c r="BH343" s="25"/>
      <c r="BI343" s="25"/>
      <c r="BJ343" s="25"/>
      <c r="BK343" s="25"/>
      <c r="BL343" s="25"/>
      <c r="BM343" s="25"/>
      <c r="BN343" s="25"/>
      <c r="BO343" s="25"/>
      <c r="BP343" s="25"/>
      <c r="BQ343" s="25"/>
      <c r="BR343" s="25"/>
      <c r="BS343" s="25"/>
      <c r="BT343" s="25"/>
    </row>
    <row r="344" spans="1:72" ht="33.85" customHeight="1">
      <c r="A344" s="26"/>
      <c r="B344" s="25"/>
      <c r="C344" s="30"/>
      <c r="D344" s="25"/>
      <c r="E344" s="25"/>
      <c r="F344" s="25"/>
      <c r="G344" s="25"/>
      <c r="H344" s="25"/>
      <c r="I344" s="25"/>
      <c r="J344" s="25"/>
      <c r="K344" s="25"/>
      <c r="L344" s="25"/>
      <c r="M344" s="25"/>
      <c r="N344" s="25"/>
      <c r="O344" s="25"/>
      <c r="P344" s="25"/>
      <c r="Q344" s="25"/>
      <c r="R344" s="25"/>
      <c r="S344" s="25"/>
      <c r="T344" s="25"/>
      <c r="U344" s="25"/>
      <c r="V344" s="25"/>
      <c r="W344" s="25"/>
      <c r="X344" s="25"/>
      <c r="Y344" s="25"/>
      <c r="Z344" s="31"/>
      <c r="AA344" s="31"/>
      <c r="AB344" s="31"/>
      <c r="AC344" s="31"/>
      <c r="AD344" s="31"/>
      <c r="AE344" s="31"/>
      <c r="AF344" s="31"/>
      <c r="AG344" s="25"/>
      <c r="AH344" s="25"/>
      <c r="AI344" s="25"/>
      <c r="AJ344" s="25"/>
      <c r="AK344" s="25"/>
      <c r="AL344" s="25"/>
      <c r="AM344" s="25"/>
      <c r="AN344" s="25"/>
      <c r="AO344" s="25"/>
      <c r="AP344" s="25"/>
      <c r="AQ344" s="25"/>
      <c r="AR344" s="25"/>
      <c r="AS344" s="25"/>
      <c r="AT344" s="25"/>
      <c r="AU344" s="25"/>
      <c r="AV344" s="25"/>
      <c r="AW344" s="25"/>
      <c r="AX344" s="25"/>
      <c r="AY344" s="25"/>
      <c r="AZ344" s="25"/>
      <c r="BA344" s="25"/>
      <c r="BB344" s="25"/>
      <c r="BC344" s="25"/>
      <c r="BD344" s="25"/>
      <c r="BE344" s="25"/>
      <c r="BF344" s="25"/>
      <c r="BG344" s="25"/>
      <c r="BH344" s="25"/>
      <c r="BI344" s="25"/>
      <c r="BJ344" s="25"/>
      <c r="BK344" s="25"/>
      <c r="BL344" s="25"/>
      <c r="BM344" s="25"/>
      <c r="BN344" s="25"/>
      <c r="BO344" s="25"/>
      <c r="BP344" s="25"/>
      <c r="BQ344" s="25"/>
      <c r="BR344" s="25"/>
      <c r="BS344" s="25"/>
      <c r="BT344" s="25"/>
    </row>
    <row r="345" spans="1:72" ht="33.85" customHeight="1">
      <c r="A345" s="26"/>
      <c r="B345" s="25"/>
      <c r="C345" s="30"/>
      <c r="D345" s="25"/>
      <c r="E345" s="25"/>
      <c r="F345" s="25"/>
      <c r="G345" s="25"/>
      <c r="H345" s="25"/>
      <c r="I345" s="25"/>
      <c r="J345" s="25"/>
      <c r="K345" s="25"/>
      <c r="L345" s="25"/>
      <c r="M345" s="25"/>
      <c r="N345" s="25"/>
      <c r="O345" s="25"/>
      <c r="P345" s="25"/>
      <c r="Q345" s="25"/>
      <c r="R345" s="25"/>
      <c r="S345" s="25"/>
      <c r="T345" s="25"/>
      <c r="U345" s="25"/>
      <c r="V345" s="25"/>
      <c r="W345" s="25"/>
      <c r="X345" s="25"/>
      <c r="Y345" s="25"/>
      <c r="Z345" s="31"/>
      <c r="AA345" s="31"/>
      <c r="AB345" s="31"/>
      <c r="AC345" s="31"/>
      <c r="AD345" s="31"/>
      <c r="AE345" s="31"/>
      <c r="AF345" s="31"/>
      <c r="AG345" s="25"/>
      <c r="AH345" s="25"/>
      <c r="AI345" s="25"/>
      <c r="AJ345" s="25"/>
      <c r="AK345" s="25"/>
      <c r="AL345" s="25"/>
      <c r="AM345" s="25"/>
      <c r="AN345" s="25"/>
      <c r="AO345" s="25"/>
      <c r="AP345" s="25"/>
      <c r="AQ345" s="25"/>
      <c r="AR345" s="25"/>
      <c r="AS345" s="25"/>
      <c r="AT345" s="25"/>
      <c r="AU345" s="25"/>
      <c r="AV345" s="25"/>
      <c r="AW345" s="25"/>
      <c r="AX345" s="25"/>
      <c r="AY345" s="25"/>
      <c r="AZ345" s="25"/>
      <c r="BA345" s="25"/>
      <c r="BB345" s="25"/>
      <c r="BC345" s="25"/>
      <c r="BD345" s="25"/>
      <c r="BE345" s="25"/>
      <c r="BF345" s="25"/>
      <c r="BG345" s="25"/>
      <c r="BH345" s="25"/>
      <c r="BI345" s="25"/>
      <c r="BJ345" s="25"/>
      <c r="BK345" s="25"/>
      <c r="BL345" s="25"/>
      <c r="BM345" s="25"/>
      <c r="BN345" s="25"/>
      <c r="BO345" s="25"/>
      <c r="BP345" s="25"/>
      <c r="BQ345" s="25"/>
      <c r="BR345" s="25"/>
      <c r="BS345" s="25"/>
      <c r="BT345" s="25"/>
    </row>
    <row r="346" spans="1:72" ht="33.85" customHeight="1">
      <c r="A346" s="26"/>
      <c r="B346" s="25"/>
      <c r="C346" s="30"/>
      <c r="D346" s="25"/>
      <c r="E346" s="25"/>
      <c r="F346" s="25"/>
      <c r="G346" s="25"/>
      <c r="H346" s="25"/>
      <c r="I346" s="25"/>
      <c r="J346" s="25"/>
      <c r="K346" s="25"/>
      <c r="L346" s="25"/>
      <c r="M346" s="25"/>
      <c r="N346" s="25"/>
      <c r="O346" s="25"/>
      <c r="P346" s="25"/>
      <c r="Q346" s="25"/>
      <c r="R346" s="25"/>
      <c r="S346" s="25"/>
      <c r="T346" s="25"/>
      <c r="U346" s="25"/>
      <c r="V346" s="25"/>
      <c r="W346" s="25"/>
      <c r="X346" s="25"/>
      <c r="Y346" s="25"/>
      <c r="Z346" s="31"/>
      <c r="AA346" s="31"/>
      <c r="AB346" s="31"/>
      <c r="AC346" s="31"/>
      <c r="AD346" s="31"/>
      <c r="AE346" s="31"/>
      <c r="AF346" s="31"/>
      <c r="AG346" s="25"/>
      <c r="AH346" s="25"/>
      <c r="AI346" s="25"/>
      <c r="AJ346" s="25"/>
      <c r="AK346" s="25"/>
      <c r="AL346" s="25"/>
      <c r="AM346" s="25"/>
      <c r="AN346" s="25"/>
      <c r="AO346" s="25"/>
      <c r="AP346" s="25"/>
      <c r="AQ346" s="25"/>
      <c r="AR346" s="25"/>
      <c r="AS346" s="25"/>
      <c r="AT346" s="25"/>
      <c r="AU346" s="25"/>
      <c r="AV346" s="25"/>
      <c r="AW346" s="25"/>
      <c r="AX346" s="25"/>
      <c r="AY346" s="25"/>
      <c r="AZ346" s="25"/>
      <c r="BA346" s="25"/>
      <c r="BB346" s="25"/>
      <c r="BC346" s="25"/>
      <c r="BD346" s="25"/>
      <c r="BE346" s="25"/>
      <c r="BF346" s="25"/>
      <c r="BG346" s="25"/>
      <c r="BH346" s="25"/>
      <c r="BI346" s="25"/>
      <c r="BJ346" s="25"/>
      <c r="BK346" s="25"/>
      <c r="BL346" s="25"/>
      <c r="BM346" s="25"/>
      <c r="BN346" s="25"/>
      <c r="BO346" s="25"/>
      <c r="BP346" s="25"/>
      <c r="BQ346" s="25"/>
      <c r="BR346" s="25"/>
      <c r="BS346" s="25"/>
      <c r="BT346" s="25"/>
    </row>
    <row r="347" spans="1:72" ht="33.85" customHeight="1">
      <c r="A347" s="26"/>
      <c r="B347" s="25"/>
      <c r="C347" s="30"/>
      <c r="D347" s="25"/>
      <c r="E347" s="25"/>
      <c r="F347" s="25"/>
      <c r="G347" s="25"/>
      <c r="H347" s="25"/>
      <c r="I347" s="25"/>
      <c r="J347" s="25"/>
      <c r="K347" s="25"/>
      <c r="L347" s="25"/>
      <c r="M347" s="25"/>
      <c r="N347" s="25"/>
      <c r="O347" s="25"/>
      <c r="P347" s="25"/>
      <c r="Q347" s="25"/>
      <c r="R347" s="25"/>
      <c r="S347" s="25"/>
      <c r="T347" s="25"/>
      <c r="U347" s="25"/>
      <c r="V347" s="25"/>
      <c r="W347" s="25"/>
      <c r="X347" s="25"/>
      <c r="Y347" s="25"/>
      <c r="Z347" s="31"/>
      <c r="AA347" s="31"/>
      <c r="AB347" s="31"/>
      <c r="AC347" s="31"/>
      <c r="AD347" s="31"/>
      <c r="AE347" s="31"/>
      <c r="AF347" s="31"/>
      <c r="AG347" s="25"/>
      <c r="AH347" s="25"/>
      <c r="AI347" s="25"/>
      <c r="AJ347" s="25"/>
      <c r="AK347" s="25"/>
      <c r="AL347" s="25"/>
      <c r="AM347" s="25"/>
      <c r="AN347" s="25"/>
      <c r="AO347" s="25"/>
      <c r="AP347" s="25"/>
      <c r="AQ347" s="25"/>
      <c r="AR347" s="25"/>
      <c r="AS347" s="25"/>
      <c r="AT347" s="25"/>
      <c r="AU347" s="25"/>
      <c r="AV347" s="25"/>
      <c r="AW347" s="25"/>
      <c r="AX347" s="25"/>
      <c r="AY347" s="25"/>
      <c r="AZ347" s="25"/>
      <c r="BA347" s="25"/>
      <c r="BB347" s="25"/>
      <c r="BC347" s="25"/>
      <c r="BD347" s="25"/>
      <c r="BE347" s="25"/>
      <c r="BF347" s="25"/>
      <c r="BG347" s="25"/>
      <c r="BH347" s="25"/>
      <c r="BI347" s="25"/>
      <c r="BJ347" s="25"/>
      <c r="BK347" s="25"/>
      <c r="BL347" s="25"/>
      <c r="BM347" s="25"/>
      <c r="BN347" s="25"/>
      <c r="BO347" s="25"/>
      <c r="BP347" s="25"/>
      <c r="BQ347" s="25"/>
      <c r="BR347" s="25"/>
      <c r="BS347" s="25"/>
      <c r="BT347" s="25"/>
    </row>
    <row r="348" spans="1:72" ht="33.85" customHeight="1">
      <c r="A348" s="26"/>
      <c r="B348" s="25"/>
      <c r="C348" s="30"/>
      <c r="D348" s="25"/>
      <c r="E348" s="25"/>
      <c r="F348" s="25"/>
      <c r="G348" s="25"/>
      <c r="H348" s="25"/>
      <c r="I348" s="25"/>
      <c r="J348" s="25"/>
      <c r="K348" s="25"/>
      <c r="L348" s="25"/>
      <c r="M348" s="25"/>
      <c r="N348" s="25"/>
      <c r="O348" s="25"/>
      <c r="P348" s="25"/>
      <c r="Q348" s="25"/>
      <c r="R348" s="25"/>
      <c r="S348" s="25"/>
      <c r="T348" s="25"/>
      <c r="U348" s="25"/>
      <c r="V348" s="25"/>
      <c r="W348" s="25"/>
      <c r="X348" s="25"/>
      <c r="Y348" s="25"/>
      <c r="Z348" s="31"/>
      <c r="AA348" s="31"/>
      <c r="AB348" s="31"/>
      <c r="AC348" s="31"/>
      <c r="AD348" s="31"/>
      <c r="AE348" s="31"/>
      <c r="AF348" s="31"/>
      <c r="AG348" s="25"/>
      <c r="AH348" s="25"/>
      <c r="AI348" s="25"/>
      <c r="AJ348" s="25"/>
      <c r="AK348" s="25"/>
      <c r="AL348" s="25"/>
      <c r="AM348" s="25"/>
      <c r="AN348" s="25"/>
      <c r="AO348" s="25"/>
      <c r="AP348" s="25"/>
      <c r="AQ348" s="25"/>
      <c r="AR348" s="25"/>
      <c r="AS348" s="25"/>
      <c r="AT348" s="25"/>
      <c r="AU348" s="25"/>
      <c r="AV348" s="25"/>
      <c r="AW348" s="25"/>
      <c r="AX348" s="25"/>
      <c r="AY348" s="25"/>
      <c r="AZ348" s="25"/>
      <c r="BA348" s="25"/>
      <c r="BB348" s="25"/>
      <c r="BC348" s="25"/>
      <c r="BD348" s="25"/>
      <c r="BE348" s="25"/>
      <c r="BF348" s="25"/>
      <c r="BG348" s="25"/>
      <c r="BH348" s="25"/>
      <c r="BI348" s="25"/>
      <c r="BJ348" s="25"/>
      <c r="BK348" s="25"/>
      <c r="BL348" s="25"/>
      <c r="BM348" s="25"/>
      <c r="BN348" s="25"/>
      <c r="BO348" s="25"/>
      <c r="BP348" s="25"/>
      <c r="BQ348" s="25"/>
      <c r="BR348" s="25"/>
      <c r="BS348" s="25"/>
      <c r="BT348" s="25"/>
    </row>
    <row r="349" spans="1:72" ht="33.85" customHeight="1">
      <c r="A349" s="26"/>
      <c r="B349" s="25"/>
      <c r="C349" s="30"/>
      <c r="D349" s="25"/>
      <c r="E349" s="25"/>
      <c r="F349" s="25"/>
      <c r="G349" s="25"/>
      <c r="H349" s="25"/>
      <c r="I349" s="25"/>
      <c r="J349" s="25"/>
      <c r="K349" s="25"/>
      <c r="L349" s="25"/>
      <c r="M349" s="25"/>
      <c r="N349" s="25"/>
      <c r="O349" s="25"/>
      <c r="P349" s="25"/>
      <c r="Q349" s="25"/>
      <c r="R349" s="25"/>
      <c r="S349" s="25"/>
      <c r="T349" s="25"/>
      <c r="U349" s="25"/>
      <c r="V349" s="25"/>
      <c r="W349" s="25"/>
      <c r="X349" s="25"/>
      <c r="Y349" s="25"/>
      <c r="Z349" s="31"/>
      <c r="AA349" s="31"/>
      <c r="AB349" s="31"/>
      <c r="AC349" s="31"/>
      <c r="AD349" s="31"/>
      <c r="AE349" s="31"/>
      <c r="AF349" s="31"/>
      <c r="AG349" s="25"/>
      <c r="AH349" s="25"/>
      <c r="AI349" s="25"/>
      <c r="AJ349" s="25"/>
      <c r="AK349" s="25"/>
      <c r="AL349" s="25"/>
      <c r="AM349" s="25"/>
      <c r="AN349" s="25"/>
      <c r="AO349" s="25"/>
      <c r="AP349" s="25"/>
      <c r="AQ349" s="25"/>
      <c r="AR349" s="25"/>
      <c r="AS349" s="25"/>
      <c r="AT349" s="25"/>
      <c r="AU349" s="25"/>
      <c r="AV349" s="25"/>
      <c r="AW349" s="25"/>
      <c r="AX349" s="25"/>
      <c r="AY349" s="25"/>
      <c r="AZ349" s="25"/>
      <c r="BA349" s="25"/>
      <c r="BB349" s="25"/>
      <c r="BC349" s="25"/>
      <c r="BD349" s="25"/>
      <c r="BE349" s="25"/>
      <c r="BF349" s="25"/>
      <c r="BG349" s="25"/>
      <c r="BH349" s="25"/>
      <c r="BI349" s="25"/>
      <c r="BJ349" s="25"/>
      <c r="BK349" s="25"/>
      <c r="BL349" s="25"/>
      <c r="BM349" s="25"/>
      <c r="BN349" s="25"/>
      <c r="BO349" s="25"/>
      <c r="BP349" s="25"/>
      <c r="BQ349" s="25"/>
      <c r="BR349" s="25"/>
      <c r="BS349" s="25"/>
      <c r="BT349" s="25"/>
    </row>
    <row r="350" spans="1:72" ht="33.85" customHeight="1">
      <c r="A350" s="26"/>
      <c r="B350" s="25"/>
      <c r="C350" s="30"/>
      <c r="D350" s="25"/>
      <c r="E350" s="25"/>
      <c r="F350" s="25"/>
      <c r="G350" s="25"/>
      <c r="H350" s="25"/>
      <c r="I350" s="25"/>
      <c r="J350" s="25"/>
      <c r="K350" s="25"/>
      <c r="L350" s="25"/>
      <c r="M350" s="25"/>
      <c r="N350" s="25"/>
      <c r="O350" s="25"/>
      <c r="P350" s="25"/>
      <c r="Q350" s="25"/>
      <c r="R350" s="25"/>
      <c r="S350" s="25"/>
      <c r="T350" s="25"/>
      <c r="U350" s="25"/>
      <c r="V350" s="25"/>
      <c r="W350" s="25"/>
      <c r="X350" s="25"/>
      <c r="Y350" s="25"/>
      <c r="Z350" s="31"/>
      <c r="AA350" s="31"/>
      <c r="AB350" s="31"/>
      <c r="AC350" s="31"/>
      <c r="AD350" s="31"/>
      <c r="AE350" s="31"/>
      <c r="AF350" s="31"/>
      <c r="AG350" s="25"/>
      <c r="AH350" s="25"/>
      <c r="AI350" s="25"/>
      <c r="AJ350" s="25"/>
      <c r="AK350" s="25"/>
      <c r="AL350" s="25"/>
      <c r="AM350" s="25"/>
      <c r="AN350" s="25"/>
      <c r="AO350" s="25"/>
      <c r="AP350" s="25"/>
      <c r="AQ350" s="25"/>
      <c r="AR350" s="25"/>
      <c r="AS350" s="25"/>
      <c r="AT350" s="25"/>
      <c r="AU350" s="25"/>
      <c r="AV350" s="25"/>
      <c r="AW350" s="25"/>
      <c r="AX350" s="25"/>
      <c r="AY350" s="25"/>
      <c r="AZ350" s="25"/>
      <c r="BA350" s="25"/>
      <c r="BB350" s="25"/>
      <c r="BC350" s="25"/>
      <c r="BD350" s="25"/>
      <c r="BE350" s="25"/>
      <c r="BF350" s="25"/>
      <c r="BG350" s="25"/>
      <c r="BH350" s="25"/>
      <c r="BI350" s="25"/>
      <c r="BJ350" s="25"/>
      <c r="BK350" s="25"/>
      <c r="BL350" s="25"/>
      <c r="BM350" s="25"/>
      <c r="BN350" s="25"/>
      <c r="BO350" s="25"/>
      <c r="BP350" s="25"/>
      <c r="BQ350" s="25"/>
      <c r="BR350" s="25"/>
      <c r="BS350" s="25"/>
      <c r="BT350" s="25"/>
    </row>
    <row r="351" spans="1:72" ht="33.85" customHeight="1">
      <c r="A351" s="26"/>
      <c r="B351" s="25"/>
      <c r="C351" s="30"/>
      <c r="D351" s="25"/>
      <c r="E351" s="25"/>
      <c r="F351" s="25"/>
      <c r="G351" s="25"/>
      <c r="H351" s="25"/>
      <c r="I351" s="25"/>
      <c r="J351" s="25"/>
      <c r="K351" s="25"/>
      <c r="L351" s="25"/>
      <c r="M351" s="25"/>
      <c r="N351" s="25"/>
      <c r="O351" s="25"/>
      <c r="P351" s="25"/>
      <c r="Q351" s="25"/>
      <c r="R351" s="25"/>
      <c r="S351" s="25"/>
      <c r="T351" s="25"/>
      <c r="U351" s="25"/>
      <c r="V351" s="25"/>
      <c r="W351" s="25"/>
      <c r="X351" s="25"/>
      <c r="Y351" s="25"/>
      <c r="Z351" s="31"/>
      <c r="AA351" s="31"/>
      <c r="AB351" s="31"/>
      <c r="AC351" s="31"/>
      <c r="AD351" s="31"/>
      <c r="AE351" s="31"/>
      <c r="AF351" s="31"/>
      <c r="AG351" s="25"/>
      <c r="AH351" s="25"/>
      <c r="AI351" s="25"/>
      <c r="AJ351" s="25"/>
      <c r="AK351" s="25"/>
      <c r="AL351" s="25"/>
      <c r="AM351" s="25"/>
      <c r="AN351" s="25"/>
      <c r="AO351" s="25"/>
      <c r="AP351" s="25"/>
      <c r="AQ351" s="25"/>
      <c r="AR351" s="25"/>
      <c r="AS351" s="25"/>
      <c r="AT351" s="25"/>
      <c r="AU351" s="25"/>
      <c r="AV351" s="25"/>
      <c r="AW351" s="25"/>
      <c r="AX351" s="25"/>
      <c r="AY351" s="25"/>
      <c r="AZ351" s="25"/>
      <c r="BA351" s="25"/>
      <c r="BB351" s="25"/>
      <c r="BC351" s="25"/>
      <c r="BD351" s="25"/>
      <c r="BE351" s="25"/>
      <c r="BF351" s="25"/>
      <c r="BG351" s="25"/>
      <c r="BH351" s="25"/>
      <c r="BI351" s="25"/>
      <c r="BJ351" s="25"/>
      <c r="BK351" s="25"/>
      <c r="BL351" s="25"/>
      <c r="BM351" s="25"/>
      <c r="BN351" s="25"/>
      <c r="BO351" s="25"/>
      <c r="BP351" s="25"/>
      <c r="BQ351" s="25"/>
      <c r="BR351" s="25"/>
      <c r="BS351" s="25"/>
      <c r="BT351" s="25"/>
    </row>
    <row r="352" spans="1:72" ht="33.85" customHeight="1">
      <c r="A352" s="26"/>
      <c r="B352" s="25"/>
      <c r="C352" s="30"/>
      <c r="D352" s="25"/>
      <c r="E352" s="25"/>
      <c r="F352" s="25"/>
      <c r="G352" s="25"/>
      <c r="H352" s="25"/>
      <c r="I352" s="25"/>
      <c r="J352" s="25"/>
      <c r="K352" s="25"/>
      <c r="L352" s="25"/>
      <c r="M352" s="25"/>
      <c r="N352" s="25"/>
      <c r="O352" s="25"/>
      <c r="P352" s="25"/>
      <c r="Q352" s="25"/>
      <c r="R352" s="25"/>
      <c r="S352" s="25"/>
      <c r="T352" s="25"/>
      <c r="U352" s="25"/>
      <c r="V352" s="25"/>
      <c r="W352" s="25"/>
      <c r="X352" s="25"/>
      <c r="Y352" s="25"/>
      <c r="Z352" s="31"/>
      <c r="AA352" s="31"/>
      <c r="AB352" s="31"/>
      <c r="AC352" s="31"/>
      <c r="AD352" s="31"/>
      <c r="AE352" s="31"/>
      <c r="AF352" s="31"/>
      <c r="AG352" s="25"/>
      <c r="AH352" s="25"/>
      <c r="AI352" s="25"/>
      <c r="AJ352" s="25"/>
      <c r="AK352" s="25"/>
      <c r="AL352" s="25"/>
      <c r="AM352" s="25"/>
      <c r="AN352" s="25"/>
      <c r="AO352" s="25"/>
      <c r="AP352" s="25"/>
      <c r="AQ352" s="25"/>
      <c r="AR352" s="25"/>
      <c r="AS352" s="25"/>
      <c r="AT352" s="25"/>
      <c r="AU352" s="25"/>
      <c r="AV352" s="25"/>
      <c r="AW352" s="25"/>
      <c r="AX352" s="25"/>
      <c r="AY352" s="25"/>
      <c r="AZ352" s="25"/>
      <c r="BA352" s="25"/>
      <c r="BB352" s="25"/>
      <c r="BC352" s="25"/>
      <c r="BD352" s="25"/>
      <c r="BE352" s="25"/>
      <c r="BF352" s="25"/>
      <c r="BG352" s="25"/>
      <c r="BH352" s="25"/>
      <c r="BI352" s="25"/>
      <c r="BJ352" s="25"/>
      <c r="BK352" s="25"/>
      <c r="BL352" s="25"/>
      <c r="BM352" s="25"/>
      <c r="BN352" s="25"/>
      <c r="BO352" s="25"/>
      <c r="BP352" s="25"/>
      <c r="BQ352" s="25"/>
      <c r="BR352" s="25"/>
      <c r="BS352" s="25"/>
      <c r="BT352" s="25"/>
    </row>
    <row r="353" spans="1:72" ht="33.85" customHeight="1">
      <c r="A353" s="26"/>
      <c r="B353" s="25"/>
      <c r="C353" s="30"/>
      <c r="D353" s="25"/>
      <c r="E353" s="25"/>
      <c r="F353" s="25"/>
      <c r="G353" s="25"/>
      <c r="H353" s="25"/>
      <c r="I353" s="25"/>
      <c r="J353" s="25"/>
      <c r="K353" s="25"/>
      <c r="L353" s="25"/>
      <c r="M353" s="25"/>
      <c r="N353" s="25"/>
      <c r="O353" s="25"/>
      <c r="P353" s="25"/>
      <c r="Q353" s="25"/>
      <c r="R353" s="25"/>
      <c r="S353" s="25"/>
      <c r="T353" s="25"/>
      <c r="U353" s="25"/>
      <c r="V353" s="25"/>
      <c r="W353" s="25"/>
      <c r="X353" s="25"/>
      <c r="Y353" s="25"/>
      <c r="Z353" s="31"/>
      <c r="AA353" s="31"/>
      <c r="AB353" s="31"/>
      <c r="AC353" s="31"/>
      <c r="AD353" s="31"/>
      <c r="AE353" s="31"/>
      <c r="AF353" s="31"/>
      <c r="AG353" s="25"/>
      <c r="AH353" s="25"/>
      <c r="AI353" s="25"/>
      <c r="AJ353" s="25"/>
      <c r="AK353" s="25"/>
      <c r="AL353" s="25"/>
      <c r="AM353" s="25"/>
      <c r="AN353" s="25"/>
      <c r="AO353" s="25"/>
      <c r="AP353" s="25"/>
      <c r="AQ353" s="25"/>
      <c r="AR353" s="25"/>
      <c r="AS353" s="25"/>
      <c r="AT353" s="25"/>
      <c r="AU353" s="25"/>
      <c r="AV353" s="25"/>
      <c r="AW353" s="25"/>
      <c r="AX353" s="25"/>
      <c r="AY353" s="25"/>
      <c r="AZ353" s="25"/>
      <c r="BA353" s="25"/>
      <c r="BB353" s="25"/>
      <c r="BC353" s="25"/>
      <c r="BD353" s="25"/>
      <c r="BE353" s="25"/>
      <c r="BF353" s="25"/>
      <c r="BG353" s="25"/>
      <c r="BH353" s="25"/>
      <c r="BI353" s="25"/>
      <c r="BJ353" s="25"/>
      <c r="BK353" s="25"/>
      <c r="BL353" s="25"/>
      <c r="BM353" s="25"/>
      <c r="BN353" s="25"/>
      <c r="BO353" s="25"/>
      <c r="BP353" s="25"/>
      <c r="BQ353" s="25"/>
      <c r="BR353" s="25"/>
      <c r="BS353" s="25"/>
      <c r="BT353" s="25"/>
    </row>
    <row r="354" spans="1:72" ht="33.85" customHeight="1">
      <c r="A354" s="26"/>
      <c r="B354" s="25"/>
      <c r="C354" s="30"/>
      <c r="D354" s="25"/>
      <c r="E354" s="25"/>
      <c r="F354" s="25"/>
      <c r="G354" s="25"/>
      <c r="H354" s="25"/>
      <c r="I354" s="25"/>
      <c r="J354" s="25"/>
      <c r="K354" s="25"/>
      <c r="L354" s="25"/>
      <c r="M354" s="25"/>
      <c r="N354" s="25"/>
      <c r="O354" s="25"/>
      <c r="P354" s="25"/>
      <c r="Q354" s="25"/>
      <c r="R354" s="25"/>
      <c r="S354" s="25"/>
      <c r="T354" s="25"/>
      <c r="U354" s="25"/>
      <c r="V354" s="25"/>
      <c r="W354" s="25"/>
      <c r="X354" s="25"/>
      <c r="Y354" s="25"/>
      <c r="Z354" s="31"/>
      <c r="AA354" s="31"/>
      <c r="AB354" s="31"/>
      <c r="AC354" s="31"/>
      <c r="AD354" s="31"/>
      <c r="AE354" s="31"/>
      <c r="AF354" s="31"/>
      <c r="AG354" s="25"/>
      <c r="AH354" s="25"/>
      <c r="AI354" s="25"/>
      <c r="AJ354" s="25"/>
      <c r="AK354" s="25"/>
      <c r="AL354" s="25"/>
      <c r="AM354" s="25"/>
      <c r="AN354" s="25"/>
      <c r="AO354" s="25"/>
      <c r="AP354" s="25"/>
      <c r="AQ354" s="25"/>
      <c r="AR354" s="25"/>
      <c r="AS354" s="25"/>
      <c r="AT354" s="25"/>
      <c r="AU354" s="25"/>
      <c r="AV354" s="25"/>
      <c r="AW354" s="25"/>
      <c r="AX354" s="25"/>
      <c r="AY354" s="25"/>
      <c r="AZ354" s="25"/>
      <c r="BA354" s="25"/>
      <c r="BB354" s="25"/>
      <c r="BC354" s="25"/>
      <c r="BD354" s="25"/>
      <c r="BE354" s="25"/>
      <c r="BF354" s="25"/>
      <c r="BG354" s="25"/>
      <c r="BH354" s="25"/>
      <c r="BI354" s="25"/>
      <c r="BJ354" s="25"/>
      <c r="BK354" s="25"/>
      <c r="BL354" s="25"/>
      <c r="BM354" s="25"/>
      <c r="BN354" s="25"/>
      <c r="BO354" s="25"/>
      <c r="BP354" s="25"/>
      <c r="BQ354" s="25"/>
      <c r="BR354" s="25"/>
      <c r="BS354" s="25"/>
      <c r="BT354" s="25"/>
    </row>
    <row r="355" spans="1:72" ht="33.85" customHeight="1">
      <c r="A355" s="26"/>
      <c r="B355" s="25"/>
      <c r="C355" s="30"/>
      <c r="D355" s="25"/>
      <c r="E355" s="25"/>
      <c r="F355" s="25"/>
      <c r="G355" s="25"/>
      <c r="H355" s="25"/>
      <c r="I355" s="25"/>
      <c r="J355" s="25"/>
      <c r="K355" s="25"/>
      <c r="L355" s="25"/>
      <c r="M355" s="25"/>
      <c r="N355" s="25"/>
      <c r="O355" s="25"/>
      <c r="P355" s="25"/>
      <c r="Q355" s="25"/>
      <c r="R355" s="25"/>
      <c r="S355" s="25"/>
      <c r="T355" s="25"/>
      <c r="U355" s="25"/>
      <c r="V355" s="25"/>
      <c r="W355" s="25"/>
      <c r="X355" s="25"/>
      <c r="Y355" s="25"/>
      <c r="Z355" s="31"/>
      <c r="AA355" s="31"/>
      <c r="AB355" s="31"/>
      <c r="AC355" s="31"/>
      <c r="AD355" s="31"/>
      <c r="AE355" s="31"/>
      <c r="AF355" s="31"/>
      <c r="AG355" s="25"/>
      <c r="AH355" s="25"/>
      <c r="AI355" s="25"/>
      <c r="AJ355" s="25"/>
      <c r="AK355" s="25"/>
      <c r="AL355" s="25"/>
      <c r="AM355" s="25"/>
      <c r="AN355" s="25"/>
      <c r="AO355" s="25"/>
      <c r="AP355" s="25"/>
      <c r="AQ355" s="25"/>
      <c r="AR355" s="25"/>
      <c r="AS355" s="25"/>
      <c r="AT355" s="25"/>
      <c r="AU355" s="25"/>
      <c r="AV355" s="25"/>
      <c r="AW355" s="25"/>
      <c r="AX355" s="25"/>
      <c r="AY355" s="25"/>
      <c r="AZ355" s="25"/>
      <c r="BA355" s="25"/>
      <c r="BB355" s="25"/>
      <c r="BC355" s="25"/>
      <c r="BD355" s="25"/>
      <c r="BE355" s="25"/>
      <c r="BF355" s="25"/>
      <c r="BG355" s="25"/>
      <c r="BH355" s="25"/>
      <c r="BI355" s="25"/>
      <c r="BJ355" s="25"/>
      <c r="BK355" s="25"/>
      <c r="BL355" s="25"/>
      <c r="BM355" s="25"/>
      <c r="BN355" s="25"/>
      <c r="BO355" s="25"/>
      <c r="BP355" s="25"/>
      <c r="BQ355" s="25"/>
      <c r="BR355" s="25"/>
      <c r="BS355" s="25"/>
      <c r="BT355" s="25"/>
    </row>
    <row r="356" spans="1:72" ht="33.85" customHeight="1">
      <c r="A356" s="26"/>
      <c r="B356" s="25"/>
      <c r="C356" s="30"/>
      <c r="D356" s="25"/>
      <c r="E356" s="25"/>
      <c r="F356" s="25"/>
      <c r="G356" s="25"/>
      <c r="H356" s="25"/>
      <c r="I356" s="25"/>
      <c r="J356" s="25"/>
      <c r="K356" s="25"/>
      <c r="L356" s="25"/>
      <c r="M356" s="25"/>
      <c r="N356" s="25"/>
      <c r="O356" s="25"/>
      <c r="P356" s="25"/>
      <c r="Q356" s="25"/>
      <c r="R356" s="25"/>
      <c r="S356" s="25"/>
      <c r="T356" s="25"/>
      <c r="U356" s="25"/>
      <c r="V356" s="25"/>
      <c r="W356" s="25"/>
      <c r="X356" s="25"/>
      <c r="Y356" s="25"/>
      <c r="Z356" s="31"/>
      <c r="AA356" s="31"/>
      <c r="AB356" s="31"/>
      <c r="AC356" s="31"/>
      <c r="AD356" s="31"/>
      <c r="AE356" s="31"/>
      <c r="AF356" s="31"/>
      <c r="AG356" s="25"/>
      <c r="AH356" s="25"/>
      <c r="AI356" s="25"/>
      <c r="AJ356" s="25"/>
      <c r="AK356" s="25"/>
      <c r="AL356" s="25"/>
      <c r="AM356" s="25"/>
      <c r="AN356" s="25"/>
      <c r="AO356" s="25"/>
      <c r="AP356" s="25"/>
      <c r="AQ356" s="25"/>
      <c r="AR356" s="25"/>
      <c r="AS356" s="25"/>
      <c r="AT356" s="25"/>
      <c r="AU356" s="25"/>
      <c r="AV356" s="25"/>
      <c r="AW356" s="25"/>
      <c r="AX356" s="25"/>
      <c r="AY356" s="25"/>
      <c r="AZ356" s="25"/>
      <c r="BA356" s="25"/>
      <c r="BB356" s="25"/>
      <c r="BC356" s="25"/>
      <c r="BD356" s="25"/>
      <c r="BE356" s="25"/>
      <c r="BF356" s="25"/>
      <c r="BG356" s="25"/>
      <c r="BH356" s="25"/>
      <c r="BI356" s="25"/>
      <c r="BJ356" s="25"/>
      <c r="BK356" s="25"/>
      <c r="BL356" s="25"/>
      <c r="BM356" s="25"/>
      <c r="BN356" s="25"/>
      <c r="BO356" s="25"/>
      <c r="BP356" s="25"/>
      <c r="BQ356" s="25"/>
      <c r="BR356" s="25"/>
      <c r="BS356" s="25"/>
      <c r="BT356" s="25"/>
    </row>
    <row r="357" spans="1:72" ht="33.85" customHeight="1">
      <c r="A357" s="26"/>
      <c r="B357" s="25"/>
      <c r="C357" s="30"/>
      <c r="D357" s="25"/>
      <c r="E357" s="25"/>
      <c r="F357" s="25"/>
      <c r="G357" s="25"/>
      <c r="H357" s="25"/>
      <c r="I357" s="25"/>
      <c r="J357" s="25"/>
      <c r="K357" s="25"/>
      <c r="L357" s="25"/>
      <c r="M357" s="25"/>
      <c r="N357" s="25"/>
      <c r="O357" s="25"/>
      <c r="P357" s="25"/>
      <c r="Q357" s="25"/>
      <c r="R357" s="25"/>
      <c r="S357" s="25"/>
      <c r="T357" s="25"/>
      <c r="U357" s="25"/>
      <c r="V357" s="25"/>
      <c r="W357" s="25"/>
      <c r="X357" s="25"/>
      <c r="Y357" s="25"/>
      <c r="Z357" s="31"/>
      <c r="AA357" s="31"/>
      <c r="AB357" s="31"/>
      <c r="AC357" s="31"/>
      <c r="AD357" s="31"/>
      <c r="AE357" s="31"/>
      <c r="AF357" s="31"/>
      <c r="AG357" s="25"/>
      <c r="AH357" s="25"/>
      <c r="AI357" s="25"/>
      <c r="AJ357" s="25"/>
      <c r="AK357" s="25"/>
      <c r="AL357" s="25"/>
      <c r="AM357" s="25"/>
      <c r="AN357" s="25"/>
      <c r="AO357" s="25"/>
      <c r="AP357" s="25"/>
      <c r="AQ357" s="25"/>
      <c r="AR357" s="25"/>
      <c r="AS357" s="25"/>
      <c r="AT357" s="25"/>
      <c r="AU357" s="25"/>
      <c r="AV357" s="25"/>
      <c r="AW357" s="25"/>
      <c r="AX357" s="25"/>
      <c r="AY357" s="25"/>
      <c r="AZ357" s="25"/>
      <c r="BA357" s="25"/>
      <c r="BB357" s="25"/>
      <c r="BC357" s="25"/>
      <c r="BD357" s="25"/>
      <c r="BE357" s="25"/>
      <c r="BF357" s="25"/>
      <c r="BG357" s="25"/>
      <c r="BH357" s="25"/>
      <c r="BI357" s="25"/>
      <c r="BJ357" s="25"/>
      <c r="BK357" s="25"/>
      <c r="BL357" s="25"/>
      <c r="BM357" s="25"/>
      <c r="BN357" s="25"/>
      <c r="BO357" s="25"/>
      <c r="BP357" s="25"/>
      <c r="BQ357" s="25"/>
      <c r="BR357" s="25"/>
      <c r="BS357" s="25"/>
      <c r="BT357" s="25"/>
    </row>
    <row r="358" spans="1:72" ht="33.85" customHeight="1">
      <c r="A358" s="26"/>
      <c r="B358" s="25"/>
      <c r="C358" s="30"/>
      <c r="D358" s="25"/>
      <c r="E358" s="25"/>
      <c r="F358" s="25"/>
      <c r="G358" s="25"/>
      <c r="H358" s="25"/>
      <c r="I358" s="25"/>
      <c r="J358" s="25"/>
      <c r="K358" s="25"/>
      <c r="L358" s="25"/>
      <c r="M358" s="25"/>
      <c r="N358" s="25"/>
      <c r="O358" s="25"/>
      <c r="P358" s="25"/>
      <c r="Q358" s="25"/>
      <c r="R358" s="25"/>
      <c r="S358" s="25"/>
      <c r="T358" s="25"/>
      <c r="U358" s="25"/>
      <c r="V358" s="25"/>
      <c r="W358" s="25"/>
      <c r="X358" s="25"/>
      <c r="Y358" s="25"/>
      <c r="Z358" s="31"/>
      <c r="AA358" s="31"/>
      <c r="AB358" s="31"/>
      <c r="AC358" s="31"/>
      <c r="AD358" s="31"/>
      <c r="AE358" s="31"/>
      <c r="AF358" s="31"/>
      <c r="AG358" s="25"/>
      <c r="AH358" s="25"/>
      <c r="AI358" s="25"/>
      <c r="AJ358" s="25"/>
      <c r="AK358" s="25"/>
      <c r="AL358" s="25"/>
      <c r="AM358" s="25"/>
      <c r="AN358" s="25"/>
      <c r="AO358" s="25"/>
      <c r="AP358" s="25"/>
      <c r="AQ358" s="25"/>
      <c r="AR358" s="25"/>
      <c r="AS358" s="25"/>
      <c r="AT358" s="25"/>
      <c r="AU358" s="25"/>
      <c r="AV358" s="25"/>
      <c r="AW358" s="25"/>
      <c r="AX358" s="25"/>
      <c r="AY358" s="25"/>
      <c r="AZ358" s="25"/>
      <c r="BA358" s="25"/>
      <c r="BB358" s="25"/>
      <c r="BC358" s="25"/>
      <c r="BD358" s="25"/>
      <c r="BE358" s="25"/>
      <c r="BF358" s="25"/>
      <c r="BG358" s="25"/>
      <c r="BH358" s="25"/>
      <c r="BI358" s="25"/>
      <c r="BJ358" s="25"/>
      <c r="BK358" s="25"/>
      <c r="BL358" s="25"/>
      <c r="BM358" s="25"/>
      <c r="BN358" s="25"/>
      <c r="BO358" s="25"/>
      <c r="BP358" s="25"/>
      <c r="BQ358" s="25"/>
      <c r="BR358" s="25"/>
      <c r="BS358" s="25"/>
      <c r="BT358" s="25"/>
    </row>
    <row r="359" spans="1:72" ht="33.85" customHeight="1">
      <c r="A359" s="26"/>
      <c r="B359" s="25"/>
      <c r="C359" s="30"/>
      <c r="D359" s="25"/>
      <c r="E359" s="25"/>
      <c r="F359" s="25"/>
      <c r="G359" s="25"/>
      <c r="H359" s="25"/>
      <c r="I359" s="25"/>
      <c r="J359" s="25"/>
      <c r="K359" s="25"/>
      <c r="L359" s="25"/>
      <c r="M359" s="25"/>
      <c r="N359" s="25"/>
      <c r="O359" s="25"/>
      <c r="P359" s="25"/>
      <c r="Q359" s="25"/>
      <c r="R359" s="25"/>
      <c r="S359" s="25"/>
      <c r="T359" s="25"/>
      <c r="U359" s="25"/>
      <c r="V359" s="25"/>
      <c r="W359" s="25"/>
      <c r="X359" s="25"/>
      <c r="Y359" s="25"/>
      <c r="Z359" s="31"/>
      <c r="AA359" s="31"/>
      <c r="AB359" s="31"/>
      <c r="AC359" s="31"/>
      <c r="AD359" s="31"/>
      <c r="AE359" s="31"/>
      <c r="AF359" s="31"/>
      <c r="AG359" s="25"/>
      <c r="AH359" s="25"/>
      <c r="AI359" s="25"/>
      <c r="AJ359" s="25"/>
      <c r="AK359" s="25"/>
      <c r="AL359" s="25"/>
      <c r="AM359" s="25"/>
      <c r="AN359" s="25"/>
      <c r="AO359" s="25"/>
      <c r="AP359" s="25"/>
      <c r="AQ359" s="25"/>
      <c r="AR359" s="25"/>
      <c r="AS359" s="25"/>
      <c r="AT359" s="25"/>
      <c r="AU359" s="25"/>
      <c r="AV359" s="25"/>
      <c r="AW359" s="25"/>
      <c r="AX359" s="25"/>
      <c r="AY359" s="25"/>
      <c r="AZ359" s="25"/>
      <c r="BA359" s="25"/>
      <c r="BB359" s="25"/>
      <c r="BC359" s="25"/>
      <c r="BD359" s="25"/>
      <c r="BE359" s="25"/>
      <c r="BF359" s="25"/>
      <c r="BG359" s="25"/>
      <c r="BH359" s="25"/>
      <c r="BI359" s="25"/>
      <c r="BJ359" s="25"/>
      <c r="BK359" s="25"/>
      <c r="BL359" s="25"/>
      <c r="BM359" s="25"/>
      <c r="BN359" s="25"/>
      <c r="BO359" s="25"/>
      <c r="BP359" s="25"/>
      <c r="BQ359" s="25"/>
      <c r="BR359" s="25"/>
      <c r="BS359" s="25"/>
      <c r="BT359" s="25"/>
    </row>
    <row r="360" spans="1:72" ht="33.85" customHeight="1">
      <c r="A360" s="26"/>
      <c r="B360" s="25"/>
      <c r="C360" s="30"/>
      <c r="D360" s="25"/>
      <c r="E360" s="25"/>
      <c r="F360" s="25"/>
      <c r="G360" s="25"/>
      <c r="H360" s="25"/>
      <c r="I360" s="25"/>
      <c r="J360" s="25"/>
      <c r="K360" s="25"/>
      <c r="L360" s="25"/>
      <c r="M360" s="25"/>
      <c r="N360" s="25"/>
      <c r="O360" s="25"/>
      <c r="P360" s="25"/>
      <c r="Q360" s="25"/>
      <c r="R360" s="25"/>
      <c r="S360" s="25"/>
      <c r="T360" s="25"/>
      <c r="U360" s="25"/>
      <c r="V360" s="25"/>
      <c r="W360" s="25"/>
      <c r="X360" s="25"/>
      <c r="Y360" s="25"/>
      <c r="Z360" s="31"/>
      <c r="AA360" s="31"/>
      <c r="AB360" s="31"/>
      <c r="AC360" s="31"/>
      <c r="AD360" s="31"/>
      <c r="AE360" s="31"/>
      <c r="AF360" s="31"/>
      <c r="AG360" s="25"/>
      <c r="AH360" s="25"/>
      <c r="AI360" s="25"/>
      <c r="AJ360" s="25"/>
      <c r="AK360" s="25"/>
      <c r="AL360" s="25"/>
      <c r="AM360" s="25"/>
      <c r="AN360" s="25"/>
      <c r="AO360" s="25"/>
      <c r="AP360" s="25"/>
      <c r="AQ360" s="25"/>
      <c r="AR360" s="25"/>
      <c r="AS360" s="25"/>
      <c r="AT360" s="25"/>
      <c r="AU360" s="25"/>
      <c r="AV360" s="25"/>
      <c r="AW360" s="25"/>
      <c r="AX360" s="25"/>
      <c r="AY360" s="25"/>
      <c r="AZ360" s="25"/>
      <c r="BA360" s="25"/>
      <c r="BB360" s="25"/>
      <c r="BC360" s="25"/>
      <c r="BD360" s="25"/>
      <c r="BE360" s="25"/>
      <c r="BF360" s="25"/>
      <c r="BG360" s="25"/>
      <c r="BH360" s="25"/>
      <c r="BI360" s="25"/>
      <c r="BJ360" s="25"/>
      <c r="BK360" s="25"/>
      <c r="BL360" s="25"/>
      <c r="BM360" s="25"/>
      <c r="BN360" s="25"/>
      <c r="BO360" s="25"/>
      <c r="BP360" s="25"/>
      <c r="BQ360" s="25"/>
      <c r="BR360" s="25"/>
      <c r="BS360" s="25"/>
      <c r="BT360" s="25"/>
    </row>
    <row r="361" spans="1:72" ht="33.85" customHeight="1">
      <c r="A361" s="26"/>
      <c r="B361" s="25"/>
      <c r="C361" s="30"/>
      <c r="D361" s="25"/>
      <c r="E361" s="25"/>
      <c r="F361" s="25"/>
      <c r="G361" s="25"/>
      <c r="H361" s="25"/>
      <c r="I361" s="25"/>
      <c r="J361" s="25"/>
      <c r="K361" s="25"/>
      <c r="L361" s="25"/>
      <c r="M361" s="25"/>
      <c r="N361" s="25"/>
      <c r="O361" s="25"/>
      <c r="P361" s="25"/>
      <c r="Q361" s="25"/>
      <c r="R361" s="25"/>
      <c r="S361" s="25"/>
      <c r="T361" s="25"/>
      <c r="U361" s="25"/>
      <c r="V361" s="25"/>
      <c r="W361" s="25"/>
      <c r="X361" s="25"/>
      <c r="Y361" s="25"/>
      <c r="Z361" s="31"/>
      <c r="AA361" s="31"/>
      <c r="AB361" s="31"/>
      <c r="AC361" s="31"/>
      <c r="AD361" s="31"/>
      <c r="AE361" s="31"/>
      <c r="AF361" s="31"/>
      <c r="AG361" s="25"/>
      <c r="AH361" s="25"/>
      <c r="AI361" s="25"/>
      <c r="AJ361" s="25"/>
      <c r="AK361" s="25"/>
      <c r="AL361" s="25"/>
      <c r="AM361" s="25"/>
      <c r="AN361" s="25"/>
      <c r="AO361" s="25"/>
      <c r="AP361" s="25"/>
      <c r="AQ361" s="25"/>
      <c r="AR361" s="25"/>
      <c r="AS361" s="25"/>
      <c r="AT361" s="25"/>
      <c r="AU361" s="25"/>
      <c r="AV361" s="25"/>
      <c r="AW361" s="25"/>
      <c r="AX361" s="25"/>
      <c r="AY361" s="25"/>
      <c r="AZ361" s="25"/>
      <c r="BA361" s="25"/>
      <c r="BB361" s="25"/>
      <c r="BC361" s="25"/>
      <c r="BD361" s="25"/>
      <c r="BE361" s="25"/>
      <c r="BF361" s="25"/>
      <c r="BG361" s="25"/>
      <c r="BH361" s="25"/>
      <c r="BI361" s="25"/>
      <c r="BJ361" s="25"/>
      <c r="BK361" s="25"/>
      <c r="BL361" s="25"/>
      <c r="BM361" s="25"/>
      <c r="BN361" s="25"/>
      <c r="BO361" s="25"/>
      <c r="BP361" s="25"/>
      <c r="BQ361" s="25"/>
      <c r="BR361" s="25"/>
      <c r="BS361" s="25"/>
      <c r="BT361" s="25"/>
    </row>
    <row r="362" spans="1:72" ht="33.85" customHeight="1">
      <c r="A362" s="26"/>
      <c r="B362" s="25"/>
      <c r="C362" s="30"/>
      <c r="D362" s="25"/>
      <c r="E362" s="25"/>
      <c r="F362" s="25"/>
      <c r="G362" s="25"/>
      <c r="H362" s="25"/>
      <c r="I362" s="25"/>
      <c r="J362" s="25"/>
      <c r="K362" s="25"/>
      <c r="L362" s="25"/>
      <c r="M362" s="25"/>
      <c r="N362" s="25"/>
      <c r="O362" s="25"/>
      <c r="P362" s="25"/>
      <c r="Q362" s="25"/>
      <c r="R362" s="25"/>
      <c r="S362" s="25"/>
      <c r="T362" s="25"/>
      <c r="U362" s="25"/>
      <c r="V362" s="25"/>
      <c r="W362" s="25"/>
      <c r="X362" s="25"/>
      <c r="Y362" s="25"/>
      <c r="Z362" s="31"/>
      <c r="AA362" s="31"/>
      <c r="AB362" s="31"/>
      <c r="AC362" s="31"/>
      <c r="AD362" s="31"/>
      <c r="AE362" s="31"/>
      <c r="AF362" s="31"/>
      <c r="AG362" s="25"/>
      <c r="AH362" s="25"/>
      <c r="AI362" s="25"/>
      <c r="AJ362" s="25"/>
      <c r="AK362" s="25"/>
      <c r="AL362" s="25"/>
      <c r="AM362" s="25"/>
      <c r="AN362" s="25"/>
      <c r="AO362" s="25"/>
      <c r="AP362" s="25"/>
      <c r="AQ362" s="25"/>
      <c r="AR362" s="25"/>
      <c r="AS362" s="25"/>
      <c r="AT362" s="25"/>
      <c r="AU362" s="25"/>
      <c r="AV362" s="25"/>
      <c r="AW362" s="25"/>
      <c r="AX362" s="25"/>
      <c r="AY362" s="25"/>
      <c r="AZ362" s="25"/>
      <c r="BA362" s="25"/>
      <c r="BB362" s="25"/>
      <c r="BC362" s="25"/>
      <c r="BD362" s="25"/>
      <c r="BE362" s="25"/>
      <c r="BF362" s="25"/>
      <c r="BG362" s="25"/>
      <c r="BH362" s="25"/>
      <c r="BI362" s="25"/>
      <c r="BJ362" s="25"/>
      <c r="BK362" s="25"/>
      <c r="BL362" s="25"/>
      <c r="BM362" s="25"/>
      <c r="BN362" s="25"/>
      <c r="BO362" s="25"/>
      <c r="BP362" s="25"/>
      <c r="BQ362" s="25"/>
      <c r="BR362" s="25"/>
      <c r="BS362" s="25"/>
      <c r="BT362" s="25"/>
    </row>
    <row r="363" spans="1:72" ht="33.85" customHeight="1">
      <c r="A363" s="26"/>
      <c r="B363" s="25"/>
      <c r="C363" s="30"/>
      <c r="D363" s="25"/>
      <c r="E363" s="25"/>
      <c r="F363" s="25"/>
      <c r="G363" s="25"/>
      <c r="H363" s="25"/>
      <c r="I363" s="25"/>
      <c r="J363" s="25"/>
      <c r="K363" s="25"/>
      <c r="L363" s="25"/>
      <c r="M363" s="25"/>
      <c r="N363" s="25"/>
      <c r="O363" s="25"/>
      <c r="P363" s="25"/>
      <c r="Q363" s="25"/>
      <c r="R363" s="25"/>
      <c r="S363" s="25"/>
      <c r="T363" s="25"/>
      <c r="U363" s="25"/>
      <c r="V363" s="25"/>
      <c r="W363" s="25"/>
      <c r="X363" s="25"/>
      <c r="Y363" s="25"/>
      <c r="Z363" s="31"/>
      <c r="AA363" s="31"/>
      <c r="AB363" s="31"/>
      <c r="AC363" s="31"/>
      <c r="AD363" s="31"/>
      <c r="AE363" s="31"/>
      <c r="AF363" s="31"/>
      <c r="AG363" s="25"/>
      <c r="AH363" s="25"/>
      <c r="AI363" s="25"/>
      <c r="AJ363" s="25"/>
      <c r="AK363" s="25"/>
      <c r="AL363" s="25"/>
      <c r="AM363" s="25"/>
      <c r="AN363" s="25"/>
      <c r="AO363" s="25"/>
      <c r="AP363" s="25"/>
      <c r="AQ363" s="25"/>
      <c r="AR363" s="25"/>
      <c r="AS363" s="25"/>
      <c r="AT363" s="25"/>
      <c r="AU363" s="25"/>
      <c r="AV363" s="25"/>
      <c r="AW363" s="25"/>
      <c r="AX363" s="25"/>
      <c r="AY363" s="25"/>
      <c r="AZ363" s="25"/>
      <c r="BA363" s="25"/>
      <c r="BB363" s="25"/>
      <c r="BC363" s="25"/>
      <c r="BD363" s="25"/>
      <c r="BE363" s="25"/>
      <c r="BF363" s="25"/>
      <c r="BG363" s="25"/>
      <c r="BH363" s="25"/>
      <c r="BI363" s="25"/>
      <c r="BJ363" s="25"/>
      <c r="BK363" s="25"/>
      <c r="BL363" s="25"/>
      <c r="BM363" s="25"/>
      <c r="BN363" s="25"/>
      <c r="BO363" s="25"/>
      <c r="BP363" s="25"/>
      <c r="BQ363" s="25"/>
      <c r="BR363" s="25"/>
      <c r="BS363" s="25"/>
      <c r="BT363" s="25"/>
    </row>
    <row r="364" spans="1:72" ht="33.85" customHeight="1">
      <c r="A364" s="26"/>
      <c r="B364" s="25"/>
      <c r="C364" s="30"/>
      <c r="D364" s="25"/>
      <c r="E364" s="25"/>
      <c r="F364" s="25"/>
      <c r="G364" s="25"/>
      <c r="H364" s="25"/>
      <c r="I364" s="25"/>
      <c r="J364" s="25"/>
      <c r="K364" s="25"/>
      <c r="L364" s="25"/>
      <c r="M364" s="25"/>
      <c r="N364" s="25"/>
      <c r="O364" s="25"/>
      <c r="P364" s="25"/>
      <c r="Q364" s="25"/>
      <c r="R364" s="25"/>
      <c r="S364" s="25"/>
      <c r="T364" s="25"/>
      <c r="U364" s="25"/>
      <c r="V364" s="25"/>
      <c r="W364" s="25"/>
      <c r="X364" s="25"/>
      <c r="Y364" s="25"/>
      <c r="Z364" s="31"/>
      <c r="AA364" s="31"/>
      <c r="AB364" s="31"/>
      <c r="AC364" s="31"/>
      <c r="AD364" s="31"/>
      <c r="AE364" s="31"/>
      <c r="AF364" s="31"/>
      <c r="AG364" s="25"/>
      <c r="AH364" s="25"/>
      <c r="AI364" s="25"/>
      <c r="AJ364" s="25"/>
      <c r="AK364" s="25"/>
      <c r="AL364" s="25"/>
      <c r="AM364" s="25"/>
      <c r="AN364" s="25"/>
      <c r="AO364" s="25"/>
      <c r="AP364" s="25"/>
      <c r="AQ364" s="25"/>
      <c r="AR364" s="25"/>
      <c r="AS364" s="25"/>
      <c r="AT364" s="25"/>
      <c r="AU364" s="25"/>
      <c r="AV364" s="25"/>
      <c r="AW364" s="25"/>
      <c r="AX364" s="25"/>
      <c r="AY364" s="25"/>
      <c r="AZ364" s="25"/>
      <c r="BA364" s="25"/>
      <c r="BB364" s="25"/>
      <c r="BC364" s="25"/>
      <c r="BD364" s="25"/>
      <c r="BE364" s="25"/>
      <c r="BF364" s="25"/>
      <c r="BG364" s="25"/>
      <c r="BH364" s="25"/>
      <c r="BI364" s="25"/>
      <c r="BJ364" s="25"/>
      <c r="BK364" s="25"/>
      <c r="BL364" s="25"/>
      <c r="BM364" s="25"/>
      <c r="BN364" s="25"/>
      <c r="BO364" s="25"/>
      <c r="BP364" s="25"/>
      <c r="BQ364" s="25"/>
      <c r="BR364" s="25"/>
      <c r="BS364" s="25"/>
      <c r="BT364" s="25"/>
    </row>
    <row r="365" spans="1:72" ht="33.85" customHeight="1">
      <c r="A365" s="26"/>
      <c r="B365" s="25"/>
      <c r="C365" s="30"/>
      <c r="D365" s="25"/>
      <c r="E365" s="25"/>
      <c r="F365" s="25"/>
      <c r="G365" s="25"/>
      <c r="H365" s="25"/>
      <c r="I365" s="25"/>
      <c r="J365" s="25"/>
      <c r="K365" s="25"/>
      <c r="L365" s="25"/>
      <c r="M365" s="25"/>
      <c r="N365" s="25"/>
      <c r="O365" s="25"/>
      <c r="P365" s="25"/>
      <c r="Q365" s="25"/>
      <c r="R365" s="25"/>
      <c r="S365" s="25"/>
      <c r="T365" s="25"/>
      <c r="U365" s="25"/>
      <c r="V365" s="25"/>
      <c r="W365" s="25"/>
      <c r="X365" s="25"/>
      <c r="Y365" s="25"/>
      <c r="Z365" s="31"/>
      <c r="AA365" s="31"/>
      <c r="AB365" s="31"/>
      <c r="AC365" s="31"/>
      <c r="AD365" s="31"/>
      <c r="AE365" s="31"/>
      <c r="AF365" s="31"/>
      <c r="AG365" s="25"/>
      <c r="AH365" s="25"/>
      <c r="AI365" s="25"/>
      <c r="AJ365" s="25"/>
      <c r="AK365" s="25"/>
      <c r="AL365" s="25"/>
      <c r="AM365" s="25"/>
      <c r="AN365" s="25"/>
      <c r="AO365" s="25"/>
      <c r="AP365" s="25"/>
      <c r="AQ365" s="25"/>
      <c r="AR365" s="25"/>
      <c r="AS365" s="25"/>
      <c r="AT365" s="25"/>
      <c r="AU365" s="25"/>
      <c r="AV365" s="25"/>
      <c r="AW365" s="25"/>
      <c r="AX365" s="25"/>
      <c r="AY365" s="25"/>
      <c r="AZ365" s="25"/>
      <c r="BA365" s="25"/>
      <c r="BB365" s="25"/>
      <c r="BC365" s="25"/>
      <c r="BD365" s="25"/>
      <c r="BE365" s="25"/>
      <c r="BF365" s="25"/>
      <c r="BG365" s="25"/>
      <c r="BH365" s="25"/>
      <c r="BI365" s="25"/>
      <c r="BJ365" s="25"/>
      <c r="BK365" s="25"/>
      <c r="BL365" s="25"/>
      <c r="BM365" s="25"/>
      <c r="BN365" s="25"/>
      <c r="BO365" s="25"/>
      <c r="BP365" s="25"/>
      <c r="BQ365" s="25"/>
      <c r="BR365" s="25"/>
      <c r="BS365" s="25"/>
      <c r="BT365" s="25"/>
    </row>
    <row r="366" spans="1:72" ht="33.85" customHeight="1">
      <c r="A366" s="26"/>
      <c r="B366" s="25"/>
      <c r="C366" s="30"/>
      <c r="D366" s="25"/>
      <c r="E366" s="25"/>
      <c r="F366" s="25"/>
      <c r="G366" s="25"/>
      <c r="H366" s="25"/>
      <c r="I366" s="25"/>
      <c r="J366" s="25"/>
      <c r="K366" s="25"/>
      <c r="L366" s="25"/>
      <c r="M366" s="25"/>
      <c r="N366" s="25"/>
      <c r="O366" s="25"/>
      <c r="P366" s="25"/>
      <c r="Q366" s="25"/>
      <c r="R366" s="25"/>
      <c r="S366" s="25"/>
      <c r="T366" s="25"/>
      <c r="U366" s="25"/>
      <c r="V366" s="25"/>
      <c r="W366" s="25"/>
      <c r="X366" s="25"/>
      <c r="Y366" s="25"/>
      <c r="Z366" s="31"/>
      <c r="AA366" s="31"/>
      <c r="AB366" s="31"/>
      <c r="AC366" s="31"/>
      <c r="AD366" s="31"/>
      <c r="AE366" s="31"/>
      <c r="AF366" s="31"/>
      <c r="AG366" s="25"/>
      <c r="AH366" s="25"/>
      <c r="AI366" s="25"/>
      <c r="AJ366" s="25"/>
      <c r="AK366" s="25"/>
      <c r="AL366" s="25"/>
      <c r="AM366" s="25"/>
      <c r="AN366" s="25"/>
      <c r="AO366" s="25"/>
      <c r="AP366" s="25"/>
      <c r="AQ366" s="25"/>
      <c r="AR366" s="25"/>
      <c r="AS366" s="25"/>
      <c r="AT366" s="25"/>
      <c r="AU366" s="25"/>
      <c r="AV366" s="25"/>
      <c r="AW366" s="25"/>
      <c r="AX366" s="25"/>
      <c r="AY366" s="25"/>
      <c r="AZ366" s="25"/>
      <c r="BA366" s="25"/>
      <c r="BB366" s="25"/>
      <c r="BC366" s="25"/>
      <c r="BD366" s="25"/>
      <c r="BE366" s="25"/>
      <c r="BF366" s="25"/>
      <c r="BG366" s="25"/>
      <c r="BH366" s="25"/>
      <c r="BI366" s="25"/>
      <c r="BJ366" s="25"/>
      <c r="BK366" s="25"/>
      <c r="BL366" s="25"/>
      <c r="BM366" s="25"/>
      <c r="BN366" s="25"/>
      <c r="BO366" s="25"/>
      <c r="BP366" s="25"/>
      <c r="BQ366" s="25"/>
      <c r="BR366" s="25"/>
      <c r="BS366" s="25"/>
      <c r="BT366" s="25"/>
    </row>
    <row r="367" spans="1:72" ht="33.85" customHeight="1">
      <c r="A367" s="26"/>
      <c r="B367" s="25"/>
      <c r="C367" s="30"/>
      <c r="D367" s="25"/>
      <c r="E367" s="25"/>
      <c r="F367" s="25"/>
      <c r="G367" s="25"/>
      <c r="H367" s="25"/>
      <c r="I367" s="25"/>
      <c r="J367" s="25"/>
      <c r="K367" s="25"/>
      <c r="L367" s="25"/>
      <c r="M367" s="25"/>
      <c r="N367" s="25"/>
      <c r="O367" s="25"/>
      <c r="P367" s="25"/>
      <c r="Q367" s="25"/>
      <c r="R367" s="25"/>
      <c r="S367" s="25"/>
      <c r="T367" s="25"/>
      <c r="U367" s="25"/>
      <c r="V367" s="25"/>
      <c r="W367" s="25"/>
      <c r="X367" s="25"/>
      <c r="Y367" s="25"/>
      <c r="Z367" s="31"/>
      <c r="AA367" s="31"/>
      <c r="AB367" s="31"/>
      <c r="AC367" s="31"/>
      <c r="AD367" s="31"/>
      <c r="AE367" s="31"/>
      <c r="AF367" s="31"/>
      <c r="AG367" s="25"/>
      <c r="AH367" s="25"/>
      <c r="AI367" s="25"/>
      <c r="AJ367" s="25"/>
      <c r="AK367" s="25"/>
      <c r="AL367" s="25"/>
      <c r="AM367" s="25"/>
      <c r="AN367" s="25"/>
      <c r="AO367" s="25"/>
      <c r="AP367" s="25"/>
      <c r="AQ367" s="25"/>
      <c r="AR367" s="25"/>
      <c r="AS367" s="25"/>
      <c r="AT367" s="25"/>
      <c r="AU367" s="25"/>
      <c r="AV367" s="25"/>
      <c r="AW367" s="25"/>
      <c r="AX367" s="25"/>
      <c r="AY367" s="25"/>
      <c r="AZ367" s="25"/>
      <c r="BA367" s="25"/>
      <c r="BB367" s="25"/>
      <c r="BC367" s="25"/>
      <c r="BD367" s="25"/>
      <c r="BE367" s="25"/>
      <c r="BF367" s="25"/>
      <c r="BG367" s="25"/>
      <c r="BH367" s="25"/>
      <c r="BI367" s="25"/>
      <c r="BJ367" s="25"/>
      <c r="BK367" s="25"/>
      <c r="BL367" s="25"/>
      <c r="BM367" s="25"/>
      <c r="BN367" s="25"/>
      <c r="BO367" s="25"/>
      <c r="BP367" s="25"/>
      <c r="BQ367" s="25"/>
      <c r="BR367" s="25"/>
      <c r="BS367" s="25"/>
      <c r="BT367" s="25"/>
    </row>
    <row r="368" spans="1:72" ht="33.85" customHeight="1">
      <c r="A368" s="26"/>
      <c r="B368" s="25"/>
      <c r="C368" s="30"/>
      <c r="D368" s="25"/>
      <c r="E368" s="25"/>
      <c r="F368" s="25"/>
      <c r="G368" s="25"/>
      <c r="H368" s="25"/>
      <c r="I368" s="25"/>
      <c r="J368" s="25"/>
      <c r="K368" s="25"/>
      <c r="L368" s="25"/>
      <c r="M368" s="25"/>
      <c r="N368" s="25"/>
      <c r="O368" s="25"/>
      <c r="P368" s="25"/>
      <c r="Q368" s="25"/>
      <c r="R368" s="25"/>
      <c r="S368" s="25"/>
      <c r="T368" s="25"/>
      <c r="U368" s="25"/>
      <c r="V368" s="25"/>
      <c r="W368" s="25"/>
      <c r="X368" s="25"/>
      <c r="Y368" s="25"/>
      <c r="Z368" s="31"/>
      <c r="AA368" s="31"/>
      <c r="AB368" s="31"/>
      <c r="AC368" s="31"/>
      <c r="AD368" s="31"/>
      <c r="AE368" s="31"/>
      <c r="AF368" s="31"/>
      <c r="AG368" s="25"/>
      <c r="AH368" s="25"/>
      <c r="AI368" s="25"/>
      <c r="AJ368" s="25"/>
      <c r="AK368" s="25"/>
      <c r="AL368" s="25"/>
      <c r="AM368" s="25"/>
      <c r="AN368" s="25"/>
      <c r="AO368" s="25"/>
      <c r="AP368" s="25"/>
      <c r="AQ368" s="25"/>
      <c r="AR368" s="25"/>
      <c r="AS368" s="25"/>
      <c r="AT368" s="25"/>
      <c r="AU368" s="25"/>
      <c r="AV368" s="25"/>
      <c r="AW368" s="25"/>
      <c r="AX368" s="25"/>
      <c r="AY368" s="25"/>
      <c r="AZ368" s="25"/>
      <c r="BA368" s="25"/>
      <c r="BB368" s="25"/>
      <c r="BC368" s="25"/>
      <c r="BD368" s="25"/>
      <c r="BE368" s="25"/>
      <c r="BF368" s="25"/>
      <c r="BG368" s="25"/>
      <c r="BH368" s="25"/>
      <c r="BI368" s="25"/>
      <c r="BJ368" s="25"/>
      <c r="BK368" s="25"/>
      <c r="BL368" s="25"/>
      <c r="BM368" s="25"/>
      <c r="BN368" s="25"/>
      <c r="BO368" s="25"/>
      <c r="BP368" s="25"/>
      <c r="BQ368" s="25"/>
      <c r="BR368" s="25"/>
      <c r="BS368" s="25"/>
      <c r="BT368" s="25"/>
    </row>
    <row r="369" spans="1:72" ht="33.85" customHeight="1">
      <c r="A369" s="26"/>
      <c r="B369" s="25"/>
      <c r="C369" s="30"/>
      <c r="D369" s="25"/>
      <c r="E369" s="25"/>
      <c r="F369" s="25"/>
      <c r="G369" s="25"/>
      <c r="H369" s="25"/>
      <c r="I369" s="25"/>
      <c r="J369" s="25"/>
      <c r="K369" s="25"/>
      <c r="L369" s="25"/>
      <c r="M369" s="25"/>
      <c r="N369" s="25"/>
      <c r="O369" s="25"/>
      <c r="P369" s="25"/>
      <c r="Q369" s="25"/>
      <c r="R369" s="25"/>
      <c r="S369" s="25"/>
      <c r="T369" s="25"/>
      <c r="U369" s="25"/>
      <c r="V369" s="25"/>
      <c r="W369" s="25"/>
      <c r="X369" s="25"/>
      <c r="Y369" s="25"/>
      <c r="Z369" s="31"/>
      <c r="AA369" s="31"/>
      <c r="AB369" s="31"/>
      <c r="AC369" s="31"/>
      <c r="AD369" s="31"/>
      <c r="AE369" s="31"/>
      <c r="AF369" s="31"/>
      <c r="AG369" s="25"/>
      <c r="AH369" s="25"/>
      <c r="AI369" s="25"/>
      <c r="AJ369" s="25"/>
      <c r="AK369" s="25"/>
      <c r="AL369" s="25"/>
      <c r="AM369" s="25"/>
      <c r="AN369" s="25"/>
      <c r="AO369" s="25"/>
      <c r="AP369" s="25"/>
      <c r="AQ369" s="25"/>
      <c r="AR369" s="25"/>
      <c r="AS369" s="25"/>
      <c r="AT369" s="25"/>
      <c r="AU369" s="25"/>
      <c r="AV369" s="25"/>
      <c r="AW369" s="25"/>
      <c r="AX369" s="25"/>
      <c r="AY369" s="25"/>
      <c r="AZ369" s="25"/>
      <c r="BA369" s="25"/>
      <c r="BB369" s="25"/>
      <c r="BC369" s="25"/>
      <c r="BD369" s="25"/>
      <c r="BE369" s="25"/>
      <c r="BF369" s="25"/>
      <c r="BG369" s="25"/>
      <c r="BH369" s="25"/>
      <c r="BI369" s="25"/>
      <c r="BJ369" s="25"/>
      <c r="BK369" s="25"/>
      <c r="BL369" s="25"/>
      <c r="BM369" s="25"/>
      <c r="BN369" s="25"/>
      <c r="BO369" s="25"/>
      <c r="BP369" s="25"/>
      <c r="BQ369" s="25"/>
      <c r="BR369" s="25"/>
      <c r="BS369" s="25"/>
      <c r="BT369" s="25"/>
    </row>
    <row r="370" spans="1:72" ht="33.85" customHeight="1">
      <c r="A370" s="26"/>
      <c r="B370" s="25"/>
      <c r="C370" s="30"/>
      <c r="D370" s="25"/>
      <c r="E370" s="25"/>
      <c r="F370" s="25"/>
      <c r="G370" s="25"/>
      <c r="H370" s="25"/>
      <c r="I370" s="25"/>
      <c r="J370" s="25"/>
      <c r="K370" s="25"/>
      <c r="L370" s="25"/>
      <c r="M370" s="25"/>
      <c r="N370" s="25"/>
      <c r="O370" s="25"/>
      <c r="P370" s="25"/>
      <c r="Q370" s="25"/>
      <c r="R370" s="25"/>
      <c r="S370" s="25"/>
      <c r="T370" s="25"/>
      <c r="U370" s="25"/>
      <c r="V370" s="25"/>
      <c r="W370" s="25"/>
      <c r="X370" s="25"/>
      <c r="Y370" s="25"/>
      <c r="Z370" s="31"/>
      <c r="AA370" s="31"/>
      <c r="AB370" s="31"/>
      <c r="AC370" s="31"/>
      <c r="AD370" s="31"/>
      <c r="AE370" s="31"/>
      <c r="AF370" s="31"/>
      <c r="AG370" s="25"/>
      <c r="AH370" s="25"/>
      <c r="AI370" s="25"/>
      <c r="AJ370" s="25"/>
      <c r="AK370" s="25"/>
      <c r="AL370" s="25"/>
      <c r="AM370" s="25"/>
      <c r="AN370" s="25"/>
      <c r="AO370" s="25"/>
      <c r="AP370" s="25"/>
      <c r="AQ370" s="25"/>
      <c r="AR370" s="25"/>
      <c r="AS370" s="25"/>
      <c r="AT370" s="25"/>
      <c r="AU370" s="25"/>
      <c r="AV370" s="25"/>
      <c r="AW370" s="25"/>
      <c r="AX370" s="25"/>
      <c r="AY370" s="25"/>
      <c r="AZ370" s="25"/>
      <c r="BA370" s="25"/>
      <c r="BB370" s="25"/>
      <c r="BC370" s="25"/>
      <c r="BD370" s="25"/>
      <c r="BE370" s="25"/>
      <c r="BF370" s="25"/>
      <c r="BG370" s="25"/>
      <c r="BH370" s="25"/>
      <c r="BI370" s="25"/>
      <c r="BJ370" s="25"/>
      <c r="BK370" s="25"/>
      <c r="BL370" s="25"/>
      <c r="BM370" s="25"/>
      <c r="BN370" s="25"/>
      <c r="BO370" s="25"/>
      <c r="BP370" s="25"/>
      <c r="BQ370" s="25"/>
      <c r="BR370" s="25"/>
      <c r="BS370" s="25"/>
      <c r="BT370" s="25"/>
    </row>
    <row r="371" spans="1:72" ht="33.85" customHeight="1">
      <c r="A371" s="26"/>
      <c r="B371" s="25"/>
      <c r="C371" s="30"/>
      <c r="D371" s="25"/>
      <c r="E371" s="25"/>
      <c r="F371" s="25"/>
      <c r="G371" s="25"/>
      <c r="H371" s="25"/>
      <c r="I371" s="25"/>
      <c r="J371" s="25"/>
      <c r="K371" s="25"/>
      <c r="L371" s="25"/>
      <c r="M371" s="25"/>
      <c r="N371" s="25"/>
      <c r="O371" s="25"/>
      <c r="P371" s="25"/>
      <c r="Q371" s="25"/>
      <c r="R371" s="25"/>
      <c r="S371" s="25"/>
      <c r="T371" s="25"/>
      <c r="U371" s="25"/>
      <c r="V371" s="25"/>
      <c r="W371" s="25"/>
      <c r="X371" s="25"/>
      <c r="Y371" s="25"/>
      <c r="Z371" s="31"/>
      <c r="AA371" s="31"/>
      <c r="AB371" s="31"/>
      <c r="AC371" s="31"/>
      <c r="AD371" s="31"/>
      <c r="AE371" s="31"/>
      <c r="AF371" s="31"/>
      <c r="AG371" s="25"/>
      <c r="AH371" s="25"/>
      <c r="AI371" s="25"/>
      <c r="AJ371" s="25"/>
      <c r="AK371" s="25"/>
      <c r="AL371" s="25"/>
      <c r="AM371" s="25"/>
      <c r="AN371" s="25"/>
      <c r="AO371" s="25"/>
      <c r="AP371" s="25"/>
      <c r="AQ371" s="25"/>
      <c r="AR371" s="25"/>
      <c r="AS371" s="25"/>
      <c r="AT371" s="25"/>
      <c r="AU371" s="25"/>
      <c r="AV371" s="25"/>
      <c r="AW371" s="25"/>
      <c r="AX371" s="25"/>
      <c r="AY371" s="25"/>
      <c r="AZ371" s="25"/>
      <c r="BA371" s="25"/>
      <c r="BB371" s="25"/>
      <c r="BC371" s="25"/>
      <c r="BD371" s="25"/>
      <c r="BE371" s="25"/>
      <c r="BF371" s="25"/>
      <c r="BG371" s="25"/>
      <c r="BH371" s="25"/>
      <c r="BI371" s="25"/>
      <c r="BJ371" s="25"/>
      <c r="BK371" s="25"/>
      <c r="BL371" s="25"/>
      <c r="BM371" s="25"/>
      <c r="BN371" s="25"/>
      <c r="BO371" s="25"/>
      <c r="BP371" s="25"/>
      <c r="BQ371" s="25"/>
      <c r="BR371" s="25"/>
      <c r="BS371" s="25"/>
      <c r="BT371" s="25"/>
    </row>
    <row r="372" spans="1:72" ht="33.85" customHeight="1">
      <c r="A372" s="26"/>
      <c r="B372" s="25"/>
      <c r="C372" s="30"/>
      <c r="D372" s="25"/>
      <c r="E372" s="25"/>
      <c r="F372" s="25"/>
      <c r="G372" s="25"/>
      <c r="H372" s="25"/>
      <c r="I372" s="25"/>
      <c r="J372" s="25"/>
      <c r="K372" s="25"/>
      <c r="L372" s="25"/>
      <c r="M372" s="25"/>
      <c r="N372" s="25"/>
      <c r="O372" s="25"/>
      <c r="P372" s="25"/>
      <c r="Q372" s="25"/>
      <c r="R372" s="25"/>
      <c r="S372" s="25"/>
      <c r="T372" s="25"/>
      <c r="U372" s="25"/>
      <c r="V372" s="25"/>
      <c r="W372" s="25"/>
      <c r="X372" s="25"/>
      <c r="Y372" s="25"/>
      <c r="Z372" s="31"/>
      <c r="AA372" s="31"/>
      <c r="AB372" s="31"/>
      <c r="AC372" s="31"/>
      <c r="AD372" s="31"/>
      <c r="AE372" s="31"/>
      <c r="AF372" s="31"/>
      <c r="AG372" s="25"/>
      <c r="AH372" s="25"/>
      <c r="AI372" s="25"/>
      <c r="AJ372" s="25"/>
      <c r="AK372" s="25"/>
      <c r="AL372" s="25"/>
      <c r="AM372" s="25"/>
      <c r="AN372" s="25"/>
      <c r="AO372" s="25"/>
      <c r="AP372" s="25"/>
      <c r="AQ372" s="25"/>
      <c r="AR372" s="25"/>
      <c r="AS372" s="25"/>
      <c r="AT372" s="25"/>
      <c r="AU372" s="25"/>
      <c r="AV372" s="25"/>
      <c r="AW372" s="25"/>
      <c r="AX372" s="25"/>
      <c r="AY372" s="25"/>
      <c r="AZ372" s="25"/>
      <c r="BA372" s="25"/>
      <c r="BB372" s="25"/>
      <c r="BC372" s="25"/>
      <c r="BD372" s="25"/>
      <c r="BE372" s="25"/>
      <c r="BF372" s="25"/>
      <c r="BG372" s="25"/>
      <c r="BH372" s="25"/>
      <c r="BI372" s="25"/>
      <c r="BJ372" s="25"/>
      <c r="BK372" s="25"/>
      <c r="BL372" s="25"/>
      <c r="BM372" s="25"/>
      <c r="BN372" s="25"/>
      <c r="BO372" s="25"/>
      <c r="BP372" s="25"/>
      <c r="BQ372" s="25"/>
      <c r="BR372" s="25"/>
      <c r="BS372" s="25"/>
      <c r="BT372" s="25"/>
    </row>
    <row r="373" spans="1:72" ht="33.85" customHeight="1">
      <c r="A373" s="26"/>
      <c r="B373" s="25"/>
      <c r="C373" s="30"/>
      <c r="D373" s="25"/>
      <c r="E373" s="25"/>
      <c r="F373" s="25"/>
      <c r="G373" s="25"/>
      <c r="H373" s="25"/>
      <c r="I373" s="25"/>
      <c r="J373" s="25"/>
      <c r="K373" s="25"/>
      <c r="L373" s="25"/>
      <c r="M373" s="25"/>
      <c r="N373" s="25"/>
      <c r="O373" s="25"/>
      <c r="P373" s="25"/>
      <c r="Q373" s="25"/>
      <c r="R373" s="25"/>
      <c r="S373" s="25"/>
      <c r="T373" s="25"/>
      <c r="U373" s="25"/>
      <c r="V373" s="25"/>
      <c r="W373" s="25"/>
      <c r="X373" s="25"/>
      <c r="Y373" s="25"/>
      <c r="Z373" s="31"/>
      <c r="AA373" s="31"/>
      <c r="AB373" s="31"/>
      <c r="AC373" s="31"/>
      <c r="AD373" s="31"/>
      <c r="AE373" s="31"/>
      <c r="AF373" s="31"/>
      <c r="AG373" s="25"/>
      <c r="AH373" s="25"/>
      <c r="AI373" s="25"/>
      <c r="AJ373" s="25"/>
      <c r="AK373" s="25"/>
      <c r="AL373" s="25"/>
      <c r="AM373" s="25"/>
      <c r="AN373" s="25"/>
      <c r="AO373" s="25"/>
      <c r="AP373" s="25"/>
      <c r="AQ373" s="25"/>
      <c r="AR373" s="25"/>
      <c r="AS373" s="25"/>
      <c r="AT373" s="25"/>
      <c r="AU373" s="25"/>
      <c r="AV373" s="25"/>
      <c r="AW373" s="25"/>
      <c r="AX373" s="25"/>
      <c r="AY373" s="25"/>
      <c r="AZ373" s="25"/>
      <c r="BA373" s="25"/>
      <c r="BB373" s="25"/>
      <c r="BC373" s="25"/>
      <c r="BD373" s="25"/>
      <c r="BE373" s="25"/>
      <c r="BF373" s="25"/>
      <c r="BG373" s="25"/>
      <c r="BH373" s="25"/>
      <c r="BI373" s="25"/>
      <c r="BJ373" s="25"/>
      <c r="BK373" s="25"/>
      <c r="BL373" s="25"/>
      <c r="BM373" s="25"/>
      <c r="BN373" s="25"/>
      <c r="BO373" s="25"/>
      <c r="BP373" s="25"/>
      <c r="BQ373" s="25"/>
      <c r="BR373" s="25"/>
      <c r="BS373" s="25"/>
      <c r="BT373" s="25"/>
    </row>
    <row r="374" spans="1:72" ht="33.85" customHeight="1">
      <c r="A374" s="26"/>
      <c r="B374" s="25"/>
      <c r="C374" s="30"/>
      <c r="D374" s="25"/>
      <c r="E374" s="25"/>
      <c r="F374" s="25"/>
      <c r="G374" s="25"/>
      <c r="H374" s="25"/>
      <c r="I374" s="25"/>
      <c r="J374" s="25"/>
      <c r="K374" s="25"/>
      <c r="L374" s="25"/>
      <c r="M374" s="25"/>
      <c r="N374" s="25"/>
      <c r="O374" s="25"/>
      <c r="P374" s="25"/>
      <c r="Q374" s="25"/>
      <c r="R374" s="25"/>
      <c r="S374" s="25"/>
      <c r="T374" s="25"/>
      <c r="U374" s="25"/>
      <c r="V374" s="25"/>
      <c r="W374" s="25"/>
      <c r="X374" s="25"/>
      <c r="Y374" s="25"/>
      <c r="Z374" s="31"/>
      <c r="AA374" s="31"/>
      <c r="AB374" s="31"/>
      <c r="AC374" s="31"/>
      <c r="AD374" s="31"/>
      <c r="AE374" s="31"/>
      <c r="AF374" s="31"/>
      <c r="AG374" s="25"/>
      <c r="AH374" s="25"/>
      <c r="AI374" s="25"/>
      <c r="AJ374" s="25"/>
      <c r="AK374" s="25"/>
      <c r="AL374" s="25"/>
      <c r="AM374" s="25"/>
      <c r="AN374" s="25"/>
      <c r="AO374" s="25"/>
      <c r="AP374" s="25"/>
      <c r="AQ374" s="25"/>
      <c r="AR374" s="25"/>
      <c r="AS374" s="25"/>
      <c r="AT374" s="25"/>
      <c r="AU374" s="25"/>
      <c r="AV374" s="25"/>
      <c r="AW374" s="25"/>
      <c r="AX374" s="25"/>
      <c r="AY374" s="25"/>
      <c r="AZ374" s="25"/>
      <c r="BA374" s="25"/>
      <c r="BB374" s="25"/>
      <c r="BC374" s="25"/>
      <c r="BD374" s="25"/>
      <c r="BE374" s="25"/>
      <c r="BF374" s="25"/>
      <c r="BG374" s="25"/>
      <c r="BH374" s="25"/>
      <c r="BI374" s="25"/>
      <c r="BJ374" s="25"/>
      <c r="BK374" s="25"/>
      <c r="BL374" s="25"/>
      <c r="BM374" s="25"/>
      <c r="BN374" s="25"/>
      <c r="BO374" s="25"/>
      <c r="BP374" s="25"/>
      <c r="BQ374" s="25"/>
      <c r="BR374" s="25"/>
      <c r="BS374" s="25"/>
      <c r="BT374" s="25"/>
    </row>
    <row r="375" spans="1:72" ht="33.85" customHeight="1">
      <c r="A375" s="26"/>
      <c r="B375" s="25"/>
      <c r="C375" s="30"/>
      <c r="D375" s="25"/>
      <c r="E375" s="25"/>
      <c r="F375" s="25"/>
      <c r="G375" s="25"/>
      <c r="H375" s="25"/>
      <c r="I375" s="25"/>
      <c r="J375" s="25"/>
      <c r="K375" s="25"/>
      <c r="L375" s="25"/>
      <c r="M375" s="25"/>
      <c r="N375" s="25"/>
      <c r="O375" s="25"/>
      <c r="P375" s="25"/>
      <c r="Q375" s="25"/>
      <c r="R375" s="25"/>
      <c r="S375" s="25"/>
      <c r="T375" s="25"/>
      <c r="U375" s="25"/>
      <c r="V375" s="25"/>
      <c r="W375" s="25"/>
      <c r="X375" s="25"/>
      <c r="Y375" s="25"/>
      <c r="Z375" s="31"/>
      <c r="AA375" s="31"/>
      <c r="AB375" s="31"/>
      <c r="AC375" s="31"/>
      <c r="AD375" s="31"/>
      <c r="AE375" s="31"/>
      <c r="AF375" s="31"/>
      <c r="AG375" s="25"/>
      <c r="AH375" s="25"/>
      <c r="AI375" s="25"/>
      <c r="AJ375" s="25"/>
      <c r="AK375" s="25"/>
      <c r="AL375" s="25"/>
      <c r="AM375" s="25"/>
      <c r="AN375" s="25"/>
      <c r="AO375" s="25"/>
      <c r="AP375" s="25"/>
      <c r="AQ375" s="25"/>
      <c r="AR375" s="25"/>
      <c r="AS375" s="25"/>
      <c r="AT375" s="25"/>
      <c r="AU375" s="25"/>
      <c r="AV375" s="25"/>
      <c r="AW375" s="25"/>
      <c r="AX375" s="25"/>
      <c r="AY375" s="25"/>
      <c r="AZ375" s="25"/>
      <c r="BA375" s="25"/>
      <c r="BB375" s="25"/>
      <c r="BC375" s="25"/>
      <c r="BD375" s="25"/>
      <c r="BE375" s="25"/>
      <c r="BF375" s="25"/>
      <c r="BG375" s="25"/>
      <c r="BH375" s="25"/>
      <c r="BI375" s="25"/>
      <c r="BJ375" s="25"/>
      <c r="BK375" s="25"/>
      <c r="BL375" s="25"/>
      <c r="BM375" s="25"/>
      <c r="BN375" s="25"/>
      <c r="BO375" s="25"/>
      <c r="BP375" s="25"/>
      <c r="BQ375" s="25"/>
      <c r="BR375" s="25"/>
      <c r="BS375" s="25"/>
      <c r="BT375" s="25"/>
    </row>
    <row r="376" spans="1:72" ht="33.85" customHeight="1">
      <c r="A376" s="26"/>
      <c r="B376" s="25"/>
      <c r="C376" s="30"/>
      <c r="D376" s="25"/>
      <c r="E376" s="25"/>
      <c r="F376" s="25"/>
      <c r="G376" s="25"/>
      <c r="H376" s="25"/>
      <c r="I376" s="25"/>
      <c r="J376" s="25"/>
      <c r="K376" s="25"/>
      <c r="L376" s="25"/>
      <c r="M376" s="25"/>
      <c r="N376" s="25"/>
      <c r="O376" s="25"/>
      <c r="P376" s="25"/>
      <c r="Q376" s="25"/>
      <c r="R376" s="25"/>
      <c r="S376" s="25"/>
      <c r="T376" s="25"/>
      <c r="U376" s="25"/>
      <c r="V376" s="25"/>
      <c r="W376" s="25"/>
      <c r="X376" s="25"/>
      <c r="Y376" s="25"/>
      <c r="Z376" s="31"/>
      <c r="AA376" s="31"/>
      <c r="AB376" s="31"/>
      <c r="AC376" s="31"/>
      <c r="AD376" s="31"/>
      <c r="AE376" s="31"/>
      <c r="AF376" s="31"/>
      <c r="AG376" s="25"/>
      <c r="AH376" s="25"/>
      <c r="AI376" s="25"/>
      <c r="AJ376" s="25"/>
      <c r="AK376" s="25"/>
      <c r="AL376" s="25"/>
      <c r="AM376" s="25"/>
      <c r="AN376" s="25"/>
      <c r="AO376" s="25"/>
      <c r="AP376" s="25"/>
      <c r="AQ376" s="25"/>
      <c r="AR376" s="25"/>
      <c r="AS376" s="25"/>
      <c r="AT376" s="25"/>
      <c r="AU376" s="25"/>
      <c r="AV376" s="25"/>
      <c r="AW376" s="25"/>
      <c r="AX376" s="25"/>
      <c r="AY376" s="25"/>
      <c r="AZ376" s="25"/>
      <c r="BA376" s="25"/>
      <c r="BB376" s="25"/>
      <c r="BC376" s="25"/>
      <c r="BD376" s="25"/>
      <c r="BE376" s="25"/>
      <c r="BF376" s="25"/>
      <c r="BG376" s="25"/>
      <c r="BH376" s="25"/>
      <c r="BI376" s="25"/>
      <c r="BJ376" s="25"/>
      <c r="BK376" s="25"/>
      <c r="BL376" s="25"/>
      <c r="BM376" s="25"/>
      <c r="BN376" s="25"/>
      <c r="BO376" s="25"/>
      <c r="BP376" s="25"/>
      <c r="BQ376" s="25"/>
      <c r="BR376" s="25"/>
      <c r="BS376" s="25"/>
      <c r="BT376" s="25"/>
    </row>
    <row r="377" spans="1:72" ht="33.85" customHeight="1">
      <c r="A377" s="26"/>
      <c r="B377" s="25"/>
      <c r="C377" s="30"/>
      <c r="D377" s="25"/>
      <c r="E377" s="25"/>
      <c r="F377" s="25"/>
      <c r="G377" s="25"/>
      <c r="H377" s="25"/>
      <c r="I377" s="25"/>
      <c r="J377" s="25"/>
      <c r="K377" s="25"/>
      <c r="L377" s="25"/>
      <c r="M377" s="25"/>
      <c r="N377" s="25"/>
      <c r="O377" s="25"/>
      <c r="P377" s="25"/>
      <c r="Q377" s="25"/>
      <c r="R377" s="25"/>
      <c r="S377" s="25"/>
      <c r="T377" s="25"/>
      <c r="U377" s="25"/>
      <c r="V377" s="25"/>
      <c r="W377" s="25"/>
      <c r="X377" s="25"/>
      <c r="Y377" s="25"/>
      <c r="Z377" s="31"/>
      <c r="AA377" s="31"/>
      <c r="AB377" s="31"/>
      <c r="AC377" s="31"/>
      <c r="AD377" s="31"/>
      <c r="AE377" s="31"/>
      <c r="AF377" s="31"/>
      <c r="AG377" s="25"/>
      <c r="AH377" s="25"/>
      <c r="AI377" s="25"/>
      <c r="AJ377" s="25"/>
      <c r="AK377" s="25"/>
      <c r="AL377" s="25"/>
      <c r="AM377" s="25"/>
      <c r="AN377" s="25"/>
      <c r="AO377" s="25"/>
      <c r="AP377" s="25"/>
      <c r="AQ377" s="25"/>
      <c r="AR377" s="25"/>
      <c r="AS377" s="25"/>
      <c r="AT377" s="25"/>
      <c r="AU377" s="25"/>
      <c r="AV377" s="25"/>
      <c r="AW377" s="25"/>
      <c r="AX377" s="25"/>
      <c r="AY377" s="25"/>
      <c r="AZ377" s="25"/>
      <c r="BA377" s="25"/>
      <c r="BB377" s="25"/>
      <c r="BC377" s="25"/>
      <c r="BD377" s="25"/>
      <c r="BE377" s="25"/>
      <c r="BF377" s="25"/>
      <c r="BG377" s="25"/>
      <c r="BH377" s="25"/>
      <c r="BI377" s="25"/>
      <c r="BJ377" s="25"/>
      <c r="BK377" s="25"/>
      <c r="BL377" s="25"/>
      <c r="BM377" s="25"/>
      <c r="BN377" s="25"/>
      <c r="BO377" s="25"/>
      <c r="BP377" s="25"/>
      <c r="BQ377" s="25"/>
      <c r="BR377" s="25"/>
      <c r="BS377" s="25"/>
      <c r="BT377" s="25"/>
    </row>
    <row r="378" spans="1:72" ht="33.85" customHeight="1">
      <c r="A378" s="26"/>
      <c r="B378" s="25"/>
      <c r="C378" s="30"/>
      <c r="D378" s="25"/>
      <c r="E378" s="25"/>
      <c r="F378" s="25"/>
      <c r="G378" s="25"/>
      <c r="H378" s="25"/>
      <c r="I378" s="25"/>
      <c r="J378" s="25"/>
      <c r="K378" s="25"/>
      <c r="L378" s="25"/>
      <c r="M378" s="25"/>
      <c r="N378" s="25"/>
      <c r="O378" s="25"/>
      <c r="P378" s="25"/>
      <c r="Q378" s="25"/>
      <c r="R378" s="25"/>
      <c r="S378" s="25"/>
      <c r="T378" s="25"/>
      <c r="U378" s="25"/>
      <c r="V378" s="25"/>
      <c r="W378" s="25"/>
      <c r="X378" s="25"/>
      <c r="Y378" s="25"/>
      <c r="Z378" s="31"/>
      <c r="AA378" s="31"/>
      <c r="AB378" s="31"/>
      <c r="AC378" s="31"/>
      <c r="AD378" s="31"/>
      <c r="AE378" s="31"/>
      <c r="AF378" s="31"/>
      <c r="AG378" s="25"/>
      <c r="AH378" s="25"/>
      <c r="AI378" s="25"/>
      <c r="AJ378" s="25"/>
      <c r="AK378" s="25"/>
      <c r="AL378" s="25"/>
      <c r="AM378" s="25"/>
      <c r="AN378" s="25"/>
      <c r="AO378" s="25"/>
      <c r="AP378" s="25"/>
      <c r="AQ378" s="25"/>
      <c r="AR378" s="25"/>
      <c r="AS378" s="25"/>
      <c r="AT378" s="25"/>
      <c r="AU378" s="25"/>
      <c r="AV378" s="25"/>
      <c r="AW378" s="25"/>
      <c r="AX378" s="25"/>
      <c r="AY378" s="25"/>
      <c r="AZ378" s="25"/>
      <c r="BA378" s="25"/>
      <c r="BB378" s="25"/>
      <c r="BC378" s="25"/>
      <c r="BD378" s="25"/>
      <c r="BE378" s="25"/>
      <c r="BF378" s="25"/>
      <c r="BG378" s="25"/>
      <c r="BH378" s="25"/>
      <c r="BI378" s="25"/>
      <c r="BJ378" s="25"/>
      <c r="BK378" s="25"/>
      <c r="BL378" s="25"/>
      <c r="BM378" s="25"/>
      <c r="BN378" s="25"/>
      <c r="BO378" s="25"/>
      <c r="BP378" s="25"/>
      <c r="BQ378" s="25"/>
      <c r="BR378" s="25"/>
      <c r="BS378" s="25"/>
      <c r="BT378" s="25"/>
    </row>
    <row r="379" spans="1:72" ht="33.85" customHeight="1">
      <c r="A379" s="26"/>
      <c r="B379" s="25"/>
      <c r="C379" s="30"/>
      <c r="D379" s="25"/>
      <c r="E379" s="25"/>
      <c r="F379" s="25"/>
      <c r="G379" s="25"/>
      <c r="H379" s="25"/>
      <c r="I379" s="25"/>
      <c r="J379" s="25"/>
      <c r="K379" s="25"/>
      <c r="L379" s="25"/>
      <c r="M379" s="25"/>
      <c r="N379" s="25"/>
      <c r="O379" s="25"/>
      <c r="P379" s="25"/>
      <c r="Q379" s="25"/>
      <c r="R379" s="25"/>
      <c r="S379" s="25"/>
      <c r="T379" s="25"/>
      <c r="U379" s="25"/>
      <c r="V379" s="25"/>
      <c r="W379" s="25"/>
      <c r="X379" s="25"/>
      <c r="Y379" s="25"/>
      <c r="Z379" s="31"/>
      <c r="AA379" s="31"/>
      <c r="AB379" s="31"/>
      <c r="AC379" s="31"/>
      <c r="AD379" s="31"/>
      <c r="AE379" s="31"/>
      <c r="AF379" s="31"/>
      <c r="AG379" s="25"/>
      <c r="AH379" s="25"/>
      <c r="AI379" s="25"/>
      <c r="AJ379" s="25"/>
      <c r="AK379" s="25"/>
      <c r="AL379" s="25"/>
      <c r="AM379" s="25"/>
      <c r="AN379" s="25"/>
      <c r="AO379" s="25"/>
      <c r="AP379" s="25"/>
      <c r="AQ379" s="25"/>
      <c r="AR379" s="25"/>
      <c r="AS379" s="25"/>
      <c r="AT379" s="25"/>
      <c r="AU379" s="25"/>
      <c r="AV379" s="25"/>
      <c r="AW379" s="25"/>
      <c r="AX379" s="25"/>
      <c r="AY379" s="25"/>
      <c r="AZ379" s="25"/>
      <c r="BA379" s="25"/>
      <c r="BB379" s="25"/>
      <c r="BC379" s="25"/>
      <c r="BD379" s="25"/>
      <c r="BE379" s="25"/>
      <c r="BF379" s="25"/>
      <c r="BG379" s="25"/>
      <c r="BH379" s="25"/>
      <c r="BI379" s="25"/>
      <c r="BJ379" s="25"/>
      <c r="BK379" s="25"/>
      <c r="BL379" s="25"/>
      <c r="BM379" s="25"/>
      <c r="BN379" s="25"/>
      <c r="BO379" s="25"/>
      <c r="BP379" s="25"/>
      <c r="BQ379" s="25"/>
      <c r="BR379" s="25"/>
      <c r="BS379" s="25"/>
      <c r="BT379" s="25"/>
    </row>
    <row r="380" spans="1:72" ht="33.85" customHeight="1">
      <c r="A380" s="26"/>
      <c r="B380" s="25"/>
      <c r="C380" s="30"/>
      <c r="D380" s="25"/>
      <c r="E380" s="25"/>
      <c r="F380" s="25"/>
      <c r="G380" s="25"/>
      <c r="H380" s="25"/>
      <c r="I380" s="25"/>
      <c r="J380" s="25"/>
      <c r="K380" s="25"/>
      <c r="L380" s="25"/>
      <c r="M380" s="25"/>
      <c r="N380" s="25"/>
      <c r="O380" s="25"/>
      <c r="P380" s="25"/>
      <c r="Q380" s="25"/>
      <c r="R380" s="25"/>
      <c r="S380" s="25"/>
      <c r="T380" s="25"/>
      <c r="U380" s="25"/>
      <c r="V380" s="25"/>
      <c r="W380" s="25"/>
      <c r="X380" s="25"/>
      <c r="Y380" s="25"/>
      <c r="Z380" s="31"/>
      <c r="AA380" s="31"/>
      <c r="AB380" s="31"/>
      <c r="AC380" s="31"/>
      <c r="AD380" s="31"/>
      <c r="AE380" s="31"/>
      <c r="AF380" s="31"/>
      <c r="AG380" s="25"/>
      <c r="AH380" s="25"/>
      <c r="AI380" s="25"/>
      <c r="AJ380" s="25"/>
      <c r="AK380" s="25"/>
      <c r="AL380" s="25"/>
      <c r="AM380" s="25"/>
      <c r="AN380" s="25"/>
      <c r="AO380" s="25"/>
      <c r="AP380" s="25"/>
      <c r="AQ380" s="25"/>
      <c r="AR380" s="25"/>
      <c r="AS380" s="25"/>
      <c r="AT380" s="25"/>
      <c r="AU380" s="25"/>
      <c r="AV380" s="25"/>
      <c r="AW380" s="25"/>
      <c r="AX380" s="25"/>
      <c r="AY380" s="25"/>
      <c r="AZ380" s="25"/>
      <c r="BA380" s="25"/>
      <c r="BB380" s="25"/>
      <c r="BC380" s="25"/>
      <c r="BD380" s="25"/>
      <c r="BE380" s="25"/>
      <c r="BF380" s="25"/>
      <c r="BG380" s="25"/>
      <c r="BH380" s="25"/>
      <c r="BI380" s="25"/>
      <c r="BJ380" s="25"/>
      <c r="BK380" s="25"/>
      <c r="BL380" s="25"/>
      <c r="BM380" s="25"/>
      <c r="BN380" s="25"/>
      <c r="BO380" s="25"/>
      <c r="BP380" s="25"/>
      <c r="BQ380" s="25"/>
      <c r="BR380" s="25"/>
      <c r="BS380" s="25"/>
      <c r="BT380" s="25"/>
    </row>
    <row r="381" spans="1:72" ht="33.85" customHeight="1">
      <c r="A381" s="26"/>
      <c r="B381" s="25"/>
      <c r="C381" s="30"/>
      <c r="D381" s="25"/>
      <c r="E381" s="25"/>
      <c r="F381" s="25"/>
      <c r="G381" s="25"/>
      <c r="H381" s="25"/>
      <c r="I381" s="25"/>
      <c r="J381" s="25"/>
      <c r="K381" s="25"/>
      <c r="L381" s="25"/>
      <c r="M381" s="25"/>
      <c r="N381" s="25"/>
      <c r="O381" s="25"/>
      <c r="P381" s="25"/>
      <c r="Q381" s="25"/>
      <c r="R381" s="25"/>
      <c r="S381" s="25"/>
      <c r="T381" s="25"/>
      <c r="U381" s="25"/>
      <c r="V381" s="25"/>
      <c r="W381" s="25"/>
      <c r="X381" s="25"/>
      <c r="Y381" s="25"/>
      <c r="Z381" s="31"/>
      <c r="AA381" s="31"/>
      <c r="AB381" s="31"/>
      <c r="AC381" s="31"/>
      <c r="AD381" s="31"/>
      <c r="AE381" s="31"/>
      <c r="AF381" s="31"/>
      <c r="AG381" s="25"/>
      <c r="AH381" s="25"/>
      <c r="AI381" s="25"/>
      <c r="AJ381" s="25"/>
      <c r="AK381" s="25"/>
      <c r="AL381" s="25"/>
      <c r="AM381" s="25"/>
      <c r="AN381" s="25"/>
      <c r="AO381" s="25"/>
      <c r="AP381" s="25"/>
      <c r="AQ381" s="25"/>
      <c r="AR381" s="25"/>
      <c r="AS381" s="25"/>
      <c r="AT381" s="25"/>
      <c r="AU381" s="25"/>
      <c r="AV381" s="25"/>
      <c r="AW381" s="25"/>
      <c r="AX381" s="25"/>
      <c r="AY381" s="25"/>
      <c r="AZ381" s="25"/>
      <c r="BA381" s="25"/>
      <c r="BB381" s="25"/>
      <c r="BC381" s="25"/>
      <c r="BD381" s="25"/>
      <c r="BE381" s="25"/>
      <c r="BF381" s="25"/>
      <c r="BG381" s="25"/>
      <c r="BH381" s="25"/>
      <c r="BI381" s="25"/>
      <c r="BJ381" s="25"/>
      <c r="BK381" s="25"/>
      <c r="BL381" s="25"/>
      <c r="BM381" s="25"/>
      <c r="BN381" s="25"/>
      <c r="BO381" s="25"/>
      <c r="BP381" s="25"/>
      <c r="BQ381" s="25"/>
      <c r="BR381" s="25"/>
      <c r="BS381" s="25"/>
      <c r="BT381" s="25"/>
    </row>
    <row r="382" spans="1:72" ht="33.85" customHeight="1">
      <c r="A382" s="26"/>
      <c r="B382" s="25"/>
      <c r="C382" s="30"/>
      <c r="D382" s="25"/>
      <c r="E382" s="25"/>
      <c r="F382" s="25"/>
      <c r="G382" s="25"/>
      <c r="H382" s="25"/>
      <c r="I382" s="25"/>
      <c r="J382" s="25"/>
      <c r="K382" s="25"/>
      <c r="L382" s="25"/>
      <c r="M382" s="25"/>
      <c r="N382" s="25"/>
      <c r="O382" s="25"/>
      <c r="P382" s="25"/>
      <c r="Q382" s="25"/>
      <c r="R382" s="25"/>
      <c r="S382" s="25"/>
      <c r="T382" s="25"/>
      <c r="U382" s="25"/>
      <c r="V382" s="25"/>
      <c r="W382" s="25"/>
      <c r="X382" s="25"/>
      <c r="Y382" s="25"/>
      <c r="Z382" s="31"/>
      <c r="AA382" s="31"/>
      <c r="AB382" s="31"/>
      <c r="AC382" s="31"/>
      <c r="AD382" s="31"/>
      <c r="AE382" s="31"/>
      <c r="AF382" s="31"/>
      <c r="AG382" s="25"/>
      <c r="AH382" s="25"/>
      <c r="AI382" s="25"/>
      <c r="AJ382" s="25"/>
      <c r="AK382" s="25"/>
      <c r="AL382" s="25"/>
      <c r="AM382" s="25"/>
      <c r="AN382" s="25"/>
      <c r="AO382" s="25"/>
      <c r="AP382" s="25"/>
      <c r="AQ382" s="25"/>
      <c r="AR382" s="25"/>
      <c r="AS382" s="25"/>
      <c r="AT382" s="25"/>
      <c r="AU382" s="25"/>
      <c r="AV382" s="25"/>
      <c r="AW382" s="25"/>
      <c r="AX382" s="25"/>
      <c r="AY382" s="25"/>
      <c r="AZ382" s="25"/>
      <c r="BA382" s="25"/>
      <c r="BB382" s="25"/>
      <c r="BC382" s="25"/>
      <c r="BD382" s="25"/>
      <c r="BE382" s="25"/>
      <c r="BF382" s="25"/>
      <c r="BG382" s="25"/>
      <c r="BH382" s="25"/>
      <c r="BI382" s="25"/>
      <c r="BJ382" s="25"/>
      <c r="BK382" s="25"/>
      <c r="BL382" s="25"/>
      <c r="BM382" s="25"/>
      <c r="BN382" s="25"/>
      <c r="BO382" s="25"/>
      <c r="BP382" s="25"/>
      <c r="BQ382" s="25"/>
      <c r="BR382" s="25"/>
      <c r="BS382" s="25"/>
      <c r="BT382" s="25"/>
    </row>
    <row r="383" spans="1:72" ht="33.85" customHeight="1">
      <c r="A383" s="26"/>
      <c r="B383" s="25"/>
      <c r="C383" s="30"/>
      <c r="D383" s="25"/>
      <c r="E383" s="25"/>
      <c r="F383" s="25"/>
      <c r="G383" s="25"/>
      <c r="H383" s="25"/>
      <c r="I383" s="25"/>
      <c r="J383" s="25"/>
      <c r="K383" s="25"/>
      <c r="L383" s="25"/>
      <c r="M383" s="25"/>
      <c r="N383" s="25"/>
      <c r="O383" s="25"/>
      <c r="P383" s="25"/>
      <c r="Q383" s="25"/>
      <c r="R383" s="25"/>
      <c r="S383" s="25"/>
      <c r="T383" s="25"/>
      <c r="U383" s="25"/>
      <c r="V383" s="25"/>
      <c r="W383" s="25"/>
      <c r="X383" s="25"/>
      <c r="Y383" s="25"/>
      <c r="Z383" s="31"/>
      <c r="AA383" s="31"/>
      <c r="AB383" s="31"/>
      <c r="AC383" s="31"/>
      <c r="AD383" s="31"/>
      <c r="AE383" s="31"/>
      <c r="AF383" s="31"/>
      <c r="AG383" s="25"/>
      <c r="AH383" s="25"/>
      <c r="AI383" s="25"/>
      <c r="AJ383" s="25"/>
      <c r="AK383" s="25"/>
      <c r="AL383" s="25"/>
      <c r="AM383" s="25"/>
      <c r="AN383" s="25"/>
      <c r="AO383" s="25"/>
      <c r="AP383" s="25"/>
      <c r="AQ383" s="25"/>
      <c r="AR383" s="25"/>
      <c r="AS383" s="25"/>
      <c r="AT383" s="25"/>
      <c r="AU383" s="25"/>
      <c r="AV383" s="25"/>
      <c r="AW383" s="25"/>
      <c r="AX383" s="25"/>
      <c r="AY383" s="25"/>
      <c r="AZ383" s="25"/>
      <c r="BA383" s="25"/>
      <c r="BB383" s="25"/>
      <c r="BC383" s="25"/>
      <c r="BD383" s="25"/>
      <c r="BE383" s="25"/>
      <c r="BF383" s="25"/>
      <c r="BG383" s="25"/>
      <c r="BH383" s="25"/>
      <c r="BI383" s="25"/>
      <c r="BJ383" s="25"/>
      <c r="BK383" s="25"/>
      <c r="BL383" s="25"/>
      <c r="BM383" s="25"/>
      <c r="BN383" s="25"/>
      <c r="BO383" s="25"/>
      <c r="BP383" s="25"/>
      <c r="BQ383" s="25"/>
      <c r="BR383" s="25"/>
      <c r="BS383" s="25"/>
      <c r="BT383" s="25"/>
    </row>
    <row r="384" spans="1:72" ht="33.85" customHeight="1">
      <c r="A384" s="26"/>
      <c r="B384" s="25"/>
      <c r="C384" s="30"/>
      <c r="D384" s="25"/>
      <c r="E384" s="25"/>
      <c r="F384" s="25"/>
      <c r="G384" s="25"/>
      <c r="H384" s="25"/>
      <c r="I384" s="25"/>
      <c r="J384" s="25"/>
      <c r="K384" s="25"/>
      <c r="L384" s="25"/>
      <c r="M384" s="25"/>
      <c r="N384" s="25"/>
      <c r="O384" s="25"/>
      <c r="P384" s="25"/>
      <c r="Q384" s="25"/>
      <c r="R384" s="25"/>
      <c r="S384" s="25"/>
      <c r="T384" s="25"/>
      <c r="U384" s="25"/>
      <c r="V384" s="25"/>
      <c r="W384" s="25"/>
      <c r="X384" s="25"/>
      <c r="Y384" s="25"/>
      <c r="Z384" s="31"/>
      <c r="AA384" s="31"/>
      <c r="AB384" s="31"/>
      <c r="AC384" s="31"/>
      <c r="AD384" s="31"/>
      <c r="AE384" s="31"/>
      <c r="AF384" s="31"/>
      <c r="AG384" s="25"/>
      <c r="AH384" s="25"/>
      <c r="AI384" s="25"/>
      <c r="AJ384" s="25"/>
      <c r="AK384" s="25"/>
      <c r="AL384" s="25"/>
      <c r="AM384" s="25"/>
      <c r="AN384" s="25"/>
      <c r="AO384" s="25"/>
      <c r="AP384" s="25"/>
      <c r="AQ384" s="25"/>
      <c r="AR384" s="25"/>
      <c r="AS384" s="25"/>
      <c r="AT384" s="25"/>
      <c r="AU384" s="25"/>
      <c r="AV384" s="25"/>
      <c r="AW384" s="25"/>
      <c r="AX384" s="25"/>
      <c r="AY384" s="25"/>
      <c r="AZ384" s="25"/>
      <c r="BA384" s="25"/>
      <c r="BB384" s="25"/>
      <c r="BC384" s="25"/>
      <c r="BD384" s="25"/>
      <c r="BE384" s="25"/>
      <c r="BF384" s="25"/>
      <c r="BG384" s="25"/>
      <c r="BH384" s="25"/>
      <c r="BI384" s="25"/>
      <c r="BJ384" s="25"/>
      <c r="BK384" s="25"/>
      <c r="BL384" s="25"/>
      <c r="BM384" s="25"/>
      <c r="BN384" s="25"/>
      <c r="BO384" s="25"/>
      <c r="BP384" s="25"/>
      <c r="BQ384" s="25"/>
      <c r="BR384" s="25"/>
      <c r="BS384" s="25"/>
      <c r="BT384" s="25"/>
    </row>
    <row r="385" spans="1:72" ht="33.85" customHeight="1">
      <c r="A385" s="26"/>
      <c r="B385" s="25"/>
      <c r="C385" s="30"/>
      <c r="D385" s="25"/>
      <c r="E385" s="25"/>
      <c r="F385" s="25"/>
      <c r="G385" s="25"/>
      <c r="H385" s="25"/>
      <c r="I385" s="25"/>
      <c r="J385" s="25"/>
      <c r="K385" s="25"/>
      <c r="L385" s="25"/>
      <c r="M385" s="25"/>
      <c r="N385" s="25"/>
      <c r="O385" s="25"/>
      <c r="P385" s="25"/>
      <c r="Q385" s="25"/>
      <c r="R385" s="25"/>
      <c r="S385" s="25"/>
      <c r="T385" s="25"/>
      <c r="U385" s="25"/>
      <c r="V385" s="25"/>
      <c r="W385" s="25"/>
      <c r="X385" s="25"/>
      <c r="Y385" s="25"/>
      <c r="Z385" s="31"/>
      <c r="AA385" s="31"/>
      <c r="AB385" s="31"/>
      <c r="AC385" s="31"/>
      <c r="AD385" s="31"/>
      <c r="AE385" s="31"/>
      <c r="AF385" s="31"/>
      <c r="AG385" s="25"/>
      <c r="AH385" s="25"/>
      <c r="AI385" s="25"/>
      <c r="AJ385" s="25"/>
      <c r="AK385" s="25"/>
      <c r="AL385" s="25"/>
      <c r="AM385" s="25"/>
      <c r="AN385" s="25"/>
      <c r="AO385" s="25"/>
      <c r="AP385" s="25"/>
      <c r="AQ385" s="25"/>
      <c r="AR385" s="25"/>
      <c r="AS385" s="25"/>
      <c r="AT385" s="25"/>
      <c r="AU385" s="25"/>
      <c r="AV385" s="25"/>
      <c r="AW385" s="25"/>
      <c r="AX385" s="25"/>
      <c r="AY385" s="25"/>
      <c r="AZ385" s="25"/>
      <c r="BA385" s="25"/>
      <c r="BB385" s="25"/>
      <c r="BC385" s="25"/>
      <c r="BD385" s="25"/>
      <c r="BE385" s="25"/>
      <c r="BF385" s="25"/>
      <c r="BG385" s="25"/>
      <c r="BH385" s="25"/>
      <c r="BI385" s="25"/>
      <c r="BJ385" s="25"/>
      <c r="BK385" s="25"/>
      <c r="BL385" s="25"/>
      <c r="BM385" s="25"/>
      <c r="BN385" s="25"/>
      <c r="BO385" s="25"/>
      <c r="BP385" s="25"/>
      <c r="BQ385" s="25"/>
      <c r="BR385" s="25"/>
      <c r="BS385" s="25"/>
      <c r="BT385" s="25"/>
    </row>
    <row r="386" spans="1:72" ht="33.85" customHeight="1">
      <c r="A386" s="26"/>
      <c r="B386" s="25"/>
      <c r="C386" s="30"/>
      <c r="D386" s="25"/>
      <c r="E386" s="25"/>
      <c r="F386" s="25"/>
      <c r="G386" s="25"/>
      <c r="H386" s="25"/>
      <c r="I386" s="25"/>
      <c r="J386" s="25"/>
      <c r="K386" s="25"/>
      <c r="L386" s="25"/>
      <c r="M386" s="25"/>
      <c r="N386" s="25"/>
      <c r="O386" s="25"/>
      <c r="P386" s="25"/>
      <c r="Q386" s="25"/>
      <c r="R386" s="25"/>
      <c r="S386" s="25"/>
      <c r="T386" s="25"/>
      <c r="U386" s="25"/>
      <c r="V386" s="25"/>
      <c r="W386" s="25"/>
      <c r="X386" s="25"/>
      <c r="Y386" s="25"/>
      <c r="Z386" s="31"/>
      <c r="AA386" s="31"/>
      <c r="AB386" s="31"/>
      <c r="AC386" s="31"/>
      <c r="AD386" s="31"/>
      <c r="AE386" s="31"/>
      <c r="AF386" s="31"/>
      <c r="AG386" s="25"/>
      <c r="AH386" s="25"/>
      <c r="AI386" s="25"/>
      <c r="AJ386" s="25"/>
      <c r="AK386" s="25"/>
      <c r="AL386" s="25"/>
      <c r="AM386" s="25"/>
      <c r="AN386" s="25"/>
      <c r="AO386" s="25"/>
      <c r="AP386" s="25"/>
      <c r="AQ386" s="25"/>
      <c r="AR386" s="25"/>
      <c r="AS386" s="25"/>
      <c r="AT386" s="25"/>
      <c r="AU386" s="25"/>
      <c r="AV386" s="25"/>
      <c r="AW386" s="25"/>
      <c r="AX386" s="25"/>
      <c r="AY386" s="25"/>
      <c r="AZ386" s="25"/>
      <c r="BA386" s="25"/>
      <c r="BB386" s="25"/>
      <c r="BC386" s="25"/>
      <c r="BD386" s="25"/>
      <c r="BE386" s="25"/>
      <c r="BF386" s="25"/>
      <c r="BG386" s="25"/>
      <c r="BH386" s="25"/>
      <c r="BI386" s="25"/>
      <c r="BJ386" s="25"/>
      <c r="BK386" s="25"/>
      <c r="BL386" s="25"/>
      <c r="BM386" s="25"/>
      <c r="BN386" s="25"/>
      <c r="BO386" s="25"/>
      <c r="BP386" s="25"/>
      <c r="BQ386" s="25"/>
      <c r="BR386" s="25"/>
      <c r="BS386" s="25"/>
      <c r="BT386" s="25"/>
    </row>
    <row r="387" spans="1:72" ht="33.85" customHeight="1">
      <c r="A387" s="26"/>
      <c r="B387" s="25"/>
      <c r="C387" s="30"/>
      <c r="D387" s="25"/>
      <c r="E387" s="25"/>
      <c r="F387" s="25"/>
      <c r="G387" s="25"/>
      <c r="H387" s="25"/>
      <c r="I387" s="25"/>
      <c r="J387" s="25"/>
      <c r="K387" s="25"/>
      <c r="L387" s="25"/>
      <c r="M387" s="25"/>
      <c r="N387" s="25"/>
      <c r="O387" s="25"/>
      <c r="P387" s="25"/>
      <c r="Q387" s="25"/>
      <c r="R387" s="25"/>
      <c r="S387" s="25"/>
      <c r="T387" s="25"/>
      <c r="U387" s="25"/>
      <c r="V387" s="25"/>
      <c r="W387" s="25"/>
      <c r="X387" s="25"/>
      <c r="Y387" s="25"/>
      <c r="Z387" s="31"/>
      <c r="AA387" s="31"/>
      <c r="AB387" s="31"/>
      <c r="AC387" s="31"/>
      <c r="AD387" s="31"/>
      <c r="AE387" s="31"/>
      <c r="AF387" s="31"/>
      <c r="AG387" s="25"/>
      <c r="AH387" s="25"/>
      <c r="AI387" s="25"/>
      <c r="AJ387" s="25"/>
      <c r="AK387" s="25"/>
      <c r="AL387" s="25"/>
      <c r="AM387" s="25"/>
      <c r="AN387" s="25"/>
      <c r="AO387" s="25"/>
      <c r="AP387" s="25"/>
      <c r="AQ387" s="25"/>
      <c r="AR387" s="25"/>
      <c r="AS387" s="25"/>
      <c r="AT387" s="25"/>
      <c r="AU387" s="25"/>
      <c r="AV387" s="25"/>
      <c r="AW387" s="25"/>
      <c r="AX387" s="25"/>
      <c r="AY387" s="25"/>
      <c r="AZ387" s="25"/>
      <c r="BA387" s="25"/>
      <c r="BB387" s="25"/>
      <c r="BC387" s="25"/>
      <c r="BD387" s="25"/>
      <c r="BE387" s="25"/>
      <c r="BF387" s="25"/>
      <c r="BG387" s="25"/>
      <c r="BH387" s="25"/>
      <c r="BI387" s="25"/>
      <c r="BJ387" s="25"/>
      <c r="BK387" s="25"/>
      <c r="BL387" s="25"/>
      <c r="BM387" s="25"/>
      <c r="BN387" s="25"/>
      <c r="BO387" s="25"/>
      <c r="BP387" s="25"/>
      <c r="BQ387" s="25"/>
      <c r="BR387" s="25"/>
      <c r="BS387" s="25"/>
      <c r="BT387" s="25"/>
    </row>
    <row r="388" spans="1:72" ht="33.85" customHeight="1">
      <c r="A388" s="26"/>
      <c r="B388" s="25"/>
      <c r="C388" s="30"/>
      <c r="D388" s="25"/>
      <c r="E388" s="25"/>
      <c r="F388" s="25"/>
      <c r="G388" s="25"/>
      <c r="H388" s="25"/>
      <c r="I388" s="25"/>
      <c r="J388" s="25"/>
      <c r="K388" s="25"/>
      <c r="L388" s="25"/>
      <c r="M388" s="25"/>
      <c r="N388" s="25"/>
      <c r="O388" s="25"/>
      <c r="P388" s="25"/>
      <c r="Q388" s="25"/>
      <c r="R388" s="25"/>
      <c r="S388" s="25"/>
      <c r="T388" s="25"/>
      <c r="U388" s="25"/>
      <c r="V388" s="25"/>
      <c r="W388" s="25"/>
      <c r="X388" s="25"/>
      <c r="Y388" s="25"/>
      <c r="Z388" s="31"/>
      <c r="AA388" s="31"/>
      <c r="AB388" s="31"/>
      <c r="AC388" s="31"/>
      <c r="AD388" s="31"/>
      <c r="AE388" s="31"/>
      <c r="AF388" s="31"/>
      <c r="AG388" s="25"/>
      <c r="AH388" s="25"/>
      <c r="AI388" s="25"/>
      <c r="AJ388" s="25"/>
      <c r="AK388" s="25"/>
      <c r="AL388" s="25"/>
      <c r="AM388" s="25"/>
      <c r="AN388" s="25"/>
      <c r="AO388" s="25"/>
      <c r="AP388" s="25"/>
      <c r="AQ388" s="25"/>
      <c r="AR388" s="25"/>
      <c r="AS388" s="25"/>
      <c r="AT388" s="25"/>
      <c r="AU388" s="25"/>
      <c r="AV388" s="25"/>
      <c r="AW388" s="25"/>
      <c r="AX388" s="25"/>
      <c r="AY388" s="25"/>
      <c r="AZ388" s="25"/>
      <c r="BA388" s="25"/>
      <c r="BB388" s="25"/>
      <c r="BC388" s="25"/>
      <c r="BD388" s="25"/>
      <c r="BE388" s="25"/>
      <c r="BF388" s="25"/>
      <c r="BG388" s="25"/>
      <c r="BH388" s="25"/>
      <c r="BI388" s="25"/>
      <c r="BJ388" s="25"/>
      <c r="BK388" s="25"/>
      <c r="BL388" s="25"/>
      <c r="BM388" s="25"/>
      <c r="BN388" s="25"/>
      <c r="BO388" s="25"/>
      <c r="BP388" s="25"/>
      <c r="BQ388" s="25"/>
      <c r="BR388" s="25"/>
      <c r="BS388" s="25"/>
      <c r="BT388" s="25"/>
    </row>
    <row r="389" spans="1:72" ht="33.85" customHeight="1">
      <c r="A389" s="26"/>
      <c r="B389" s="25"/>
      <c r="C389" s="30"/>
      <c r="D389" s="25"/>
      <c r="E389" s="25"/>
      <c r="F389" s="25"/>
      <c r="G389" s="25"/>
      <c r="H389" s="25"/>
      <c r="I389" s="25"/>
      <c r="J389" s="25"/>
      <c r="K389" s="25"/>
      <c r="L389" s="25"/>
      <c r="M389" s="25"/>
      <c r="N389" s="25"/>
      <c r="O389" s="25"/>
      <c r="P389" s="25"/>
      <c r="Q389" s="25"/>
      <c r="R389" s="25"/>
      <c r="S389" s="25"/>
      <c r="T389" s="25"/>
      <c r="U389" s="25"/>
      <c r="V389" s="25"/>
      <c r="W389" s="25"/>
      <c r="X389" s="25"/>
      <c r="Y389" s="25"/>
      <c r="Z389" s="31"/>
      <c r="AA389" s="31"/>
      <c r="AB389" s="31"/>
      <c r="AC389" s="31"/>
      <c r="AD389" s="31"/>
      <c r="AE389" s="31"/>
      <c r="AF389" s="31"/>
      <c r="AG389" s="25"/>
      <c r="AH389" s="25"/>
      <c r="AI389" s="25"/>
      <c r="AJ389" s="25"/>
      <c r="AK389" s="25"/>
      <c r="AL389" s="25"/>
      <c r="AM389" s="25"/>
      <c r="AN389" s="25"/>
      <c r="AO389" s="25"/>
      <c r="AP389" s="25"/>
      <c r="AQ389" s="25"/>
      <c r="AR389" s="25"/>
      <c r="AS389" s="25"/>
      <c r="AT389" s="25"/>
      <c r="AU389" s="25"/>
      <c r="AV389" s="25"/>
      <c r="AW389" s="25"/>
      <c r="AX389" s="25"/>
      <c r="AY389" s="25"/>
      <c r="AZ389" s="25"/>
      <c r="BA389" s="25"/>
      <c r="BB389" s="25"/>
      <c r="BC389" s="25"/>
      <c r="BD389" s="25"/>
      <c r="BE389" s="25"/>
      <c r="BF389" s="25"/>
      <c r="BG389" s="25"/>
      <c r="BH389" s="25"/>
      <c r="BI389" s="25"/>
      <c r="BJ389" s="25"/>
      <c r="BK389" s="25"/>
      <c r="BL389" s="25"/>
      <c r="BM389" s="25"/>
      <c r="BN389" s="25"/>
      <c r="BO389" s="25"/>
      <c r="BP389" s="25"/>
      <c r="BQ389" s="25"/>
      <c r="BR389" s="25"/>
      <c r="BS389" s="25"/>
      <c r="BT389" s="25"/>
    </row>
    <row r="390" spans="1:72" ht="33.85" customHeight="1">
      <c r="A390" s="26"/>
      <c r="B390" s="25"/>
      <c r="C390" s="30"/>
      <c r="D390" s="25"/>
      <c r="E390" s="25"/>
      <c r="F390" s="25"/>
      <c r="G390" s="25"/>
      <c r="H390" s="25"/>
      <c r="I390" s="25"/>
      <c r="J390" s="25"/>
      <c r="K390" s="25"/>
      <c r="L390" s="25"/>
      <c r="M390" s="25"/>
      <c r="N390" s="25"/>
      <c r="O390" s="25"/>
      <c r="P390" s="25"/>
      <c r="Q390" s="25"/>
      <c r="R390" s="25"/>
      <c r="S390" s="25"/>
      <c r="T390" s="25"/>
      <c r="U390" s="25"/>
      <c r="V390" s="25"/>
      <c r="W390" s="25"/>
      <c r="X390" s="25"/>
      <c r="Y390" s="25"/>
      <c r="Z390" s="31"/>
      <c r="AA390" s="31"/>
      <c r="AB390" s="31"/>
      <c r="AC390" s="31"/>
      <c r="AD390" s="31"/>
      <c r="AE390" s="31"/>
      <c r="AF390" s="31"/>
      <c r="AG390" s="25"/>
      <c r="AH390" s="25"/>
      <c r="AI390" s="25"/>
      <c r="AJ390" s="25"/>
      <c r="AK390" s="25"/>
      <c r="AL390" s="25"/>
      <c r="AM390" s="25"/>
      <c r="AN390" s="25"/>
      <c r="AO390" s="25"/>
      <c r="AP390" s="25"/>
      <c r="AQ390" s="25"/>
      <c r="AR390" s="25"/>
      <c r="AS390" s="25"/>
      <c r="AT390" s="25"/>
      <c r="AU390" s="25"/>
      <c r="AV390" s="25"/>
      <c r="AW390" s="25"/>
      <c r="AX390" s="25"/>
      <c r="AY390" s="25"/>
      <c r="AZ390" s="25"/>
      <c r="BA390" s="25"/>
      <c r="BB390" s="25"/>
      <c r="BC390" s="25"/>
      <c r="BD390" s="25"/>
      <c r="BE390" s="25"/>
      <c r="BF390" s="25"/>
      <c r="BG390" s="25"/>
      <c r="BH390" s="25"/>
      <c r="BI390" s="25"/>
      <c r="BJ390" s="25"/>
      <c r="BK390" s="25"/>
      <c r="BL390" s="25"/>
      <c r="BM390" s="25"/>
      <c r="BN390" s="25"/>
      <c r="BO390" s="25"/>
      <c r="BP390" s="25"/>
      <c r="BQ390" s="25"/>
      <c r="BR390" s="25"/>
      <c r="BS390" s="25"/>
      <c r="BT390" s="25"/>
    </row>
    <row r="391" spans="1:72" ht="33.85" customHeight="1">
      <c r="A391" s="26"/>
      <c r="B391" s="25"/>
      <c r="C391" s="30"/>
      <c r="D391" s="25"/>
      <c r="E391" s="25"/>
      <c r="F391" s="25"/>
      <c r="G391" s="25"/>
      <c r="H391" s="25"/>
      <c r="I391" s="25"/>
      <c r="J391" s="25"/>
      <c r="K391" s="25"/>
      <c r="L391" s="25"/>
      <c r="M391" s="25"/>
      <c r="N391" s="25"/>
      <c r="O391" s="25"/>
      <c r="P391" s="25"/>
      <c r="Q391" s="25"/>
      <c r="R391" s="25"/>
      <c r="S391" s="25"/>
      <c r="T391" s="25"/>
      <c r="U391" s="25"/>
      <c r="V391" s="25"/>
      <c r="W391" s="25"/>
      <c r="X391" s="25"/>
      <c r="Y391" s="25"/>
      <c r="Z391" s="31"/>
      <c r="AA391" s="31"/>
      <c r="AB391" s="31"/>
      <c r="AC391" s="31"/>
      <c r="AD391" s="31"/>
      <c r="AE391" s="31"/>
      <c r="AF391" s="31"/>
      <c r="AG391" s="25"/>
      <c r="AH391" s="25"/>
      <c r="AI391" s="25"/>
      <c r="AJ391" s="25"/>
      <c r="AK391" s="25"/>
      <c r="AL391" s="25"/>
      <c r="AM391" s="25"/>
      <c r="AN391" s="25"/>
      <c r="AO391" s="25"/>
      <c r="AP391" s="25"/>
      <c r="AQ391" s="25"/>
      <c r="AR391" s="25"/>
      <c r="AS391" s="25"/>
      <c r="AT391" s="25"/>
      <c r="AU391" s="25"/>
      <c r="AV391" s="25"/>
      <c r="AW391" s="25"/>
      <c r="AX391" s="25"/>
      <c r="AY391" s="25"/>
      <c r="AZ391" s="25"/>
      <c r="BA391" s="25"/>
      <c r="BB391" s="25"/>
      <c r="BC391" s="25"/>
      <c r="BD391" s="25"/>
      <c r="BE391" s="25"/>
      <c r="BF391" s="25"/>
      <c r="BG391" s="25"/>
      <c r="BH391" s="25"/>
      <c r="BI391" s="25"/>
      <c r="BJ391" s="25"/>
      <c r="BK391" s="25"/>
      <c r="BL391" s="25"/>
      <c r="BM391" s="25"/>
      <c r="BN391" s="25"/>
      <c r="BO391" s="25"/>
      <c r="BP391" s="25"/>
      <c r="BQ391" s="25"/>
      <c r="BR391" s="25"/>
      <c r="BS391" s="25"/>
      <c r="BT391" s="25"/>
    </row>
    <row r="392" spans="1:72" ht="33.85" customHeight="1">
      <c r="A392" s="26"/>
      <c r="B392" s="25"/>
      <c r="C392" s="30"/>
      <c r="D392" s="25"/>
      <c r="E392" s="25"/>
      <c r="F392" s="25"/>
      <c r="G392" s="25"/>
      <c r="H392" s="25"/>
      <c r="I392" s="25"/>
      <c r="J392" s="25"/>
      <c r="K392" s="25"/>
      <c r="L392" s="25"/>
      <c r="M392" s="25"/>
      <c r="N392" s="25"/>
      <c r="O392" s="25"/>
      <c r="P392" s="25"/>
      <c r="Q392" s="25"/>
      <c r="R392" s="25"/>
      <c r="S392" s="25"/>
      <c r="T392" s="25"/>
      <c r="U392" s="25"/>
      <c r="V392" s="25"/>
      <c r="W392" s="25"/>
      <c r="X392" s="25"/>
      <c r="Y392" s="25"/>
      <c r="Z392" s="31"/>
      <c r="AA392" s="31"/>
      <c r="AB392" s="31"/>
      <c r="AC392" s="31"/>
      <c r="AD392" s="31"/>
      <c r="AE392" s="31"/>
      <c r="AF392" s="31"/>
      <c r="AG392" s="25"/>
      <c r="AH392" s="25"/>
      <c r="AI392" s="25"/>
      <c r="AJ392" s="25"/>
      <c r="AK392" s="25"/>
      <c r="AL392" s="25"/>
      <c r="AM392" s="25"/>
      <c r="AN392" s="25"/>
      <c r="AO392" s="25"/>
      <c r="AP392" s="25"/>
      <c r="AQ392" s="25"/>
      <c r="AR392" s="25"/>
      <c r="AS392" s="25"/>
      <c r="AT392" s="25"/>
      <c r="AU392" s="25"/>
      <c r="AV392" s="25"/>
      <c r="AW392" s="25"/>
      <c r="AX392" s="25"/>
      <c r="AY392" s="25"/>
      <c r="AZ392" s="25"/>
      <c r="BA392" s="25"/>
      <c r="BB392" s="25"/>
      <c r="BC392" s="25"/>
      <c r="BD392" s="25"/>
      <c r="BE392" s="25"/>
      <c r="BF392" s="25"/>
      <c r="BG392" s="25"/>
      <c r="BH392" s="25"/>
      <c r="BI392" s="25"/>
      <c r="BJ392" s="25"/>
      <c r="BK392" s="25"/>
      <c r="BL392" s="25"/>
      <c r="BM392" s="25"/>
      <c r="BN392" s="25"/>
      <c r="BO392" s="25"/>
      <c r="BP392" s="25"/>
      <c r="BQ392" s="25"/>
      <c r="BR392" s="25"/>
      <c r="BS392" s="25"/>
      <c r="BT392" s="25"/>
    </row>
    <row r="393" spans="1:72" ht="33.85" customHeight="1">
      <c r="A393" s="26"/>
      <c r="B393" s="25"/>
      <c r="C393" s="30"/>
      <c r="D393" s="25"/>
      <c r="E393" s="25"/>
      <c r="F393" s="25"/>
      <c r="G393" s="25"/>
      <c r="H393" s="25"/>
      <c r="I393" s="25"/>
      <c r="J393" s="25"/>
      <c r="K393" s="25"/>
      <c r="L393" s="25"/>
      <c r="M393" s="25"/>
      <c r="N393" s="25"/>
      <c r="O393" s="25"/>
      <c r="P393" s="25"/>
      <c r="Q393" s="25"/>
      <c r="R393" s="25"/>
      <c r="S393" s="25"/>
      <c r="T393" s="25"/>
      <c r="U393" s="25"/>
      <c r="V393" s="25"/>
      <c r="W393" s="25"/>
      <c r="X393" s="25"/>
      <c r="Y393" s="25"/>
      <c r="Z393" s="31"/>
      <c r="AA393" s="31"/>
      <c r="AB393" s="31"/>
      <c r="AC393" s="31"/>
      <c r="AD393" s="31"/>
      <c r="AE393" s="31"/>
      <c r="AF393" s="31"/>
      <c r="AG393" s="25"/>
      <c r="AH393" s="25"/>
      <c r="AI393" s="25"/>
      <c r="AJ393" s="25"/>
      <c r="AK393" s="25"/>
      <c r="AL393" s="25"/>
      <c r="AM393" s="25"/>
      <c r="AN393" s="25"/>
      <c r="AO393" s="25"/>
      <c r="AP393" s="25"/>
      <c r="AQ393" s="25"/>
      <c r="AR393" s="25"/>
      <c r="AS393" s="25"/>
      <c r="AT393" s="25"/>
      <c r="AU393" s="25"/>
      <c r="AV393" s="25"/>
      <c r="AW393" s="25"/>
      <c r="AX393" s="25"/>
      <c r="AY393" s="25"/>
      <c r="AZ393" s="25"/>
      <c r="BA393" s="25"/>
      <c r="BB393" s="25"/>
      <c r="BC393" s="25"/>
      <c r="BD393" s="25"/>
      <c r="BE393" s="25"/>
      <c r="BF393" s="25"/>
      <c r="BG393" s="25"/>
      <c r="BH393" s="25"/>
      <c r="BI393" s="25"/>
      <c r="BJ393" s="25"/>
      <c r="BK393" s="25"/>
      <c r="BL393" s="25"/>
      <c r="BM393" s="25"/>
      <c r="BN393" s="25"/>
      <c r="BO393" s="25"/>
      <c r="BP393" s="25"/>
      <c r="BQ393" s="25"/>
      <c r="BR393" s="25"/>
      <c r="BS393" s="25"/>
      <c r="BT393" s="25"/>
    </row>
    <row r="394" spans="1:72" ht="33.85" customHeight="1">
      <c r="A394" s="26"/>
      <c r="B394" s="25"/>
      <c r="C394" s="30"/>
      <c r="D394" s="25"/>
      <c r="E394" s="25"/>
      <c r="F394" s="25"/>
      <c r="G394" s="25"/>
      <c r="H394" s="25"/>
      <c r="I394" s="25"/>
      <c r="J394" s="25"/>
      <c r="K394" s="25"/>
      <c r="L394" s="25"/>
      <c r="M394" s="25"/>
      <c r="N394" s="25"/>
      <c r="O394" s="25"/>
      <c r="P394" s="25"/>
      <c r="Q394" s="25"/>
      <c r="R394" s="25"/>
      <c r="S394" s="25"/>
      <c r="T394" s="25"/>
      <c r="U394" s="25"/>
      <c r="V394" s="25"/>
      <c r="W394" s="25"/>
      <c r="X394" s="25"/>
      <c r="Y394" s="25"/>
      <c r="Z394" s="31"/>
      <c r="AA394" s="31"/>
      <c r="AB394" s="31"/>
      <c r="AC394" s="31"/>
      <c r="AD394" s="31"/>
      <c r="AE394" s="31"/>
      <c r="AF394" s="31"/>
      <c r="AG394" s="25"/>
      <c r="AH394" s="25"/>
      <c r="AI394" s="25"/>
      <c r="AJ394" s="25"/>
      <c r="AK394" s="25"/>
      <c r="AL394" s="25"/>
      <c r="AM394" s="25"/>
      <c r="AN394" s="25"/>
      <c r="AO394" s="25"/>
      <c r="AP394" s="25"/>
      <c r="AQ394" s="25"/>
      <c r="AR394" s="25"/>
      <c r="AS394" s="25"/>
      <c r="AT394" s="25"/>
      <c r="AU394" s="25"/>
      <c r="AV394" s="25"/>
      <c r="AW394" s="25"/>
      <c r="AX394" s="25"/>
      <c r="AY394" s="25"/>
      <c r="AZ394" s="25"/>
      <c r="BA394" s="25"/>
      <c r="BB394" s="25"/>
      <c r="BC394" s="25"/>
      <c r="BD394" s="25"/>
      <c r="BE394" s="25"/>
      <c r="BF394" s="25"/>
      <c r="BG394" s="25"/>
      <c r="BH394" s="25"/>
      <c r="BI394" s="25"/>
      <c r="BJ394" s="25"/>
      <c r="BK394" s="25"/>
      <c r="BL394" s="25"/>
      <c r="BM394" s="25"/>
      <c r="BN394" s="25"/>
      <c r="BO394" s="25"/>
      <c r="BP394" s="25"/>
      <c r="BQ394" s="25"/>
      <c r="BR394" s="25"/>
      <c r="BS394" s="25"/>
      <c r="BT394" s="25"/>
    </row>
    <row r="395" spans="1:72" ht="33.85" customHeight="1">
      <c r="A395" s="26"/>
      <c r="B395" s="25"/>
      <c r="C395" s="30"/>
      <c r="D395" s="25"/>
      <c r="E395" s="25"/>
      <c r="F395" s="25"/>
      <c r="G395" s="25"/>
      <c r="H395" s="25"/>
      <c r="I395" s="25"/>
      <c r="J395" s="25"/>
      <c r="K395" s="25"/>
      <c r="L395" s="25"/>
      <c r="M395" s="25"/>
      <c r="N395" s="25"/>
      <c r="O395" s="25"/>
      <c r="P395" s="25"/>
      <c r="Q395" s="25"/>
      <c r="R395" s="25"/>
      <c r="S395" s="25"/>
      <c r="T395" s="25"/>
      <c r="U395" s="25"/>
      <c r="V395" s="25"/>
      <c r="W395" s="25"/>
      <c r="X395" s="25"/>
      <c r="Y395" s="25"/>
      <c r="Z395" s="31"/>
      <c r="AA395" s="31"/>
      <c r="AB395" s="31"/>
      <c r="AC395" s="31"/>
      <c r="AD395" s="31"/>
      <c r="AE395" s="31"/>
      <c r="AF395" s="31"/>
      <c r="AG395" s="25"/>
      <c r="AH395" s="25"/>
      <c r="AI395" s="25"/>
      <c r="AJ395" s="25"/>
      <c r="AK395" s="25"/>
      <c r="AL395" s="25"/>
      <c r="AM395" s="25"/>
      <c r="AN395" s="25"/>
      <c r="AO395" s="25"/>
      <c r="AP395" s="25"/>
      <c r="AQ395" s="25"/>
      <c r="AR395" s="25"/>
      <c r="AS395" s="25"/>
      <c r="AT395" s="25"/>
      <c r="AU395" s="25"/>
      <c r="AV395" s="25"/>
      <c r="AW395" s="25"/>
      <c r="AX395" s="25"/>
      <c r="AY395" s="25"/>
      <c r="AZ395" s="25"/>
      <c r="BA395" s="25"/>
      <c r="BB395" s="25"/>
      <c r="BC395" s="25"/>
      <c r="BD395" s="25"/>
      <c r="BE395" s="25"/>
      <c r="BF395" s="25"/>
      <c r="BG395" s="25"/>
      <c r="BH395" s="25"/>
      <c r="BI395" s="25"/>
      <c r="BJ395" s="25"/>
      <c r="BK395" s="25"/>
      <c r="BL395" s="25"/>
      <c r="BM395" s="25"/>
      <c r="BN395" s="25"/>
      <c r="BO395" s="25"/>
      <c r="BP395" s="25"/>
      <c r="BQ395" s="25"/>
      <c r="BR395" s="25"/>
      <c r="BS395" s="25"/>
      <c r="BT395" s="25"/>
    </row>
    <row r="396" spans="1:72" ht="33.85" customHeight="1">
      <c r="A396" s="26"/>
      <c r="B396" s="25"/>
      <c r="C396" s="30"/>
      <c r="D396" s="25"/>
      <c r="E396" s="25"/>
      <c r="F396" s="25"/>
      <c r="G396" s="25"/>
      <c r="H396" s="25"/>
      <c r="I396" s="25"/>
      <c r="J396" s="25"/>
      <c r="K396" s="25"/>
      <c r="L396" s="25"/>
      <c r="M396" s="25"/>
      <c r="N396" s="25"/>
      <c r="O396" s="25"/>
      <c r="P396" s="25"/>
      <c r="Q396" s="25"/>
      <c r="R396" s="25"/>
      <c r="S396" s="25"/>
      <c r="T396" s="25"/>
      <c r="U396" s="25"/>
      <c r="V396" s="25"/>
      <c r="W396" s="25"/>
      <c r="X396" s="25"/>
      <c r="Y396" s="25"/>
      <c r="Z396" s="31"/>
      <c r="AA396" s="31"/>
      <c r="AB396" s="31"/>
      <c r="AC396" s="31"/>
      <c r="AD396" s="31"/>
      <c r="AE396" s="31"/>
      <c r="AF396" s="31"/>
      <c r="AG396" s="25"/>
      <c r="AH396" s="25"/>
      <c r="AI396" s="25"/>
      <c r="AJ396" s="25"/>
      <c r="AK396" s="25"/>
      <c r="AL396" s="25"/>
      <c r="AM396" s="25"/>
      <c r="AN396" s="25"/>
      <c r="AO396" s="25"/>
      <c r="AP396" s="25"/>
      <c r="AQ396" s="25"/>
      <c r="AR396" s="25"/>
      <c r="AS396" s="25"/>
      <c r="AT396" s="25"/>
      <c r="AU396" s="25"/>
      <c r="AV396" s="25"/>
      <c r="AW396" s="25"/>
      <c r="AX396" s="25"/>
      <c r="AY396" s="25"/>
      <c r="AZ396" s="25"/>
      <c r="BA396" s="25"/>
      <c r="BB396" s="25"/>
      <c r="BC396" s="25"/>
      <c r="BD396" s="25"/>
      <c r="BE396" s="25"/>
      <c r="BF396" s="25"/>
      <c r="BG396" s="25"/>
      <c r="BH396" s="25"/>
      <c r="BI396" s="25"/>
      <c r="BJ396" s="25"/>
      <c r="BK396" s="25"/>
      <c r="BL396" s="25"/>
      <c r="BM396" s="25"/>
      <c r="BN396" s="25"/>
      <c r="BO396" s="25"/>
      <c r="BP396" s="25"/>
      <c r="BQ396" s="25"/>
      <c r="BR396" s="25"/>
      <c r="BS396" s="25"/>
      <c r="BT396" s="25"/>
    </row>
    <row r="397" spans="1:72" ht="33.85" customHeight="1">
      <c r="A397" s="26"/>
      <c r="B397" s="25"/>
      <c r="C397" s="30"/>
      <c r="D397" s="25"/>
      <c r="E397" s="25"/>
      <c r="F397" s="25"/>
      <c r="G397" s="25"/>
      <c r="H397" s="25"/>
      <c r="I397" s="25"/>
      <c r="J397" s="25"/>
      <c r="K397" s="25"/>
      <c r="L397" s="25"/>
      <c r="M397" s="25"/>
      <c r="N397" s="25"/>
      <c r="O397" s="25"/>
      <c r="P397" s="25"/>
      <c r="Q397" s="25"/>
      <c r="R397" s="25"/>
      <c r="S397" s="25"/>
      <c r="T397" s="25"/>
      <c r="U397" s="25"/>
      <c r="V397" s="25"/>
      <c r="W397" s="25"/>
      <c r="X397" s="25"/>
      <c r="Y397" s="25"/>
      <c r="Z397" s="31"/>
      <c r="AA397" s="31"/>
      <c r="AB397" s="31"/>
      <c r="AC397" s="31"/>
      <c r="AD397" s="31"/>
      <c r="AE397" s="31"/>
      <c r="AF397" s="31"/>
      <c r="AG397" s="25"/>
      <c r="AH397" s="25"/>
      <c r="AI397" s="25"/>
      <c r="AJ397" s="25"/>
      <c r="AK397" s="25"/>
      <c r="AL397" s="25"/>
      <c r="AM397" s="25"/>
      <c r="AN397" s="25"/>
      <c r="AO397" s="25"/>
      <c r="AP397" s="25"/>
      <c r="AQ397" s="25"/>
      <c r="AR397" s="25"/>
      <c r="AS397" s="25"/>
      <c r="AT397" s="25"/>
      <c r="AU397" s="25"/>
      <c r="AV397" s="25"/>
      <c r="AW397" s="25"/>
      <c r="AX397" s="25"/>
      <c r="AY397" s="25"/>
      <c r="AZ397" s="25"/>
      <c r="BA397" s="25"/>
      <c r="BB397" s="25"/>
      <c r="BC397" s="25"/>
      <c r="BD397" s="25"/>
      <c r="BE397" s="25"/>
      <c r="BF397" s="25"/>
      <c r="BG397" s="25"/>
      <c r="BH397" s="25"/>
      <c r="BI397" s="25"/>
      <c r="BJ397" s="25"/>
      <c r="BK397" s="25"/>
      <c r="BL397" s="25"/>
      <c r="BM397" s="25"/>
      <c r="BN397" s="25"/>
      <c r="BO397" s="25"/>
      <c r="BP397" s="25"/>
      <c r="BQ397" s="25"/>
      <c r="BR397" s="25"/>
      <c r="BS397" s="25"/>
      <c r="BT397" s="25"/>
    </row>
    <row r="398" spans="1:72" ht="33.85" customHeight="1">
      <c r="A398" s="26"/>
      <c r="B398" s="25"/>
      <c r="C398" s="30"/>
      <c r="D398" s="25"/>
      <c r="E398" s="25"/>
      <c r="F398" s="25"/>
      <c r="G398" s="25"/>
      <c r="H398" s="25"/>
      <c r="I398" s="25"/>
      <c r="J398" s="25"/>
      <c r="K398" s="25"/>
      <c r="L398" s="25"/>
      <c r="M398" s="25"/>
      <c r="N398" s="25"/>
      <c r="O398" s="25"/>
      <c r="P398" s="25"/>
      <c r="Q398" s="25"/>
      <c r="R398" s="25"/>
      <c r="S398" s="25"/>
      <c r="T398" s="25"/>
      <c r="U398" s="25"/>
      <c r="V398" s="25"/>
      <c r="W398" s="25"/>
      <c r="X398" s="25"/>
      <c r="Y398" s="25"/>
      <c r="Z398" s="31"/>
      <c r="AA398" s="31"/>
      <c r="AB398" s="31"/>
      <c r="AC398" s="31"/>
      <c r="AD398" s="31"/>
      <c r="AE398" s="31"/>
      <c r="AF398" s="31"/>
      <c r="AG398" s="25"/>
      <c r="AH398" s="25"/>
      <c r="AI398" s="25"/>
      <c r="AJ398" s="25"/>
      <c r="AK398" s="25"/>
      <c r="AL398" s="25"/>
      <c r="AM398" s="25"/>
      <c r="AN398" s="25"/>
      <c r="AO398" s="25"/>
      <c r="AP398" s="25"/>
      <c r="AQ398" s="25"/>
      <c r="AR398" s="25"/>
      <c r="AS398" s="25"/>
      <c r="AT398" s="25"/>
      <c r="AU398" s="25"/>
      <c r="AV398" s="25"/>
      <c r="AW398" s="25"/>
      <c r="AX398" s="25"/>
      <c r="AY398" s="25"/>
      <c r="AZ398" s="25"/>
      <c r="BA398" s="25"/>
      <c r="BB398" s="25"/>
      <c r="BC398" s="25"/>
      <c r="BD398" s="25"/>
      <c r="BE398" s="25"/>
      <c r="BF398" s="25"/>
      <c r="BG398" s="25"/>
      <c r="BH398" s="25"/>
      <c r="BI398" s="25"/>
      <c r="BJ398" s="25"/>
      <c r="BK398" s="25"/>
      <c r="BL398" s="25"/>
      <c r="BM398" s="25"/>
      <c r="BN398" s="25"/>
      <c r="BO398" s="25"/>
      <c r="BP398" s="25"/>
      <c r="BQ398" s="25"/>
      <c r="BR398" s="25"/>
      <c r="BS398" s="25"/>
      <c r="BT398" s="25"/>
    </row>
    <row r="399" spans="1:72" ht="33.85" customHeight="1">
      <c r="A399" s="26"/>
      <c r="B399" s="25"/>
      <c r="C399" s="30"/>
      <c r="D399" s="25"/>
      <c r="E399" s="25"/>
      <c r="F399" s="25"/>
      <c r="G399" s="25"/>
      <c r="H399" s="25"/>
      <c r="I399" s="25"/>
      <c r="J399" s="25"/>
      <c r="K399" s="25"/>
      <c r="L399" s="25"/>
      <c r="M399" s="25"/>
      <c r="N399" s="25"/>
      <c r="O399" s="25"/>
      <c r="P399" s="25"/>
      <c r="Q399" s="25"/>
      <c r="R399" s="25"/>
      <c r="S399" s="25"/>
      <c r="T399" s="25"/>
      <c r="U399" s="25"/>
      <c r="V399" s="25"/>
      <c r="W399" s="25"/>
      <c r="X399" s="25"/>
      <c r="Y399" s="25"/>
      <c r="Z399" s="31"/>
      <c r="AA399" s="31"/>
      <c r="AB399" s="31"/>
      <c r="AC399" s="31"/>
      <c r="AD399" s="31"/>
      <c r="AE399" s="31"/>
      <c r="AF399" s="31"/>
      <c r="AG399" s="25"/>
      <c r="AH399" s="25"/>
      <c r="AI399" s="25"/>
      <c r="AJ399" s="25"/>
      <c r="AK399" s="25"/>
      <c r="AL399" s="25"/>
      <c r="AM399" s="25"/>
      <c r="AN399" s="25"/>
      <c r="AO399" s="25"/>
      <c r="AP399" s="25"/>
      <c r="AQ399" s="25"/>
      <c r="AR399" s="25"/>
      <c r="AS399" s="25"/>
      <c r="AT399" s="25"/>
      <c r="AU399" s="25"/>
      <c r="AV399" s="25"/>
      <c r="AW399" s="25"/>
      <c r="AX399" s="25"/>
      <c r="AY399" s="25"/>
      <c r="AZ399" s="25"/>
      <c r="BA399" s="25"/>
      <c r="BB399" s="25"/>
      <c r="BC399" s="25"/>
      <c r="BD399" s="25"/>
      <c r="BE399" s="25"/>
      <c r="BF399" s="25"/>
      <c r="BG399" s="25"/>
      <c r="BH399" s="25"/>
      <c r="BI399" s="25"/>
      <c r="BJ399" s="25"/>
      <c r="BK399" s="25"/>
      <c r="BL399" s="25"/>
      <c r="BM399" s="25"/>
      <c r="BN399" s="25"/>
      <c r="BO399" s="25"/>
      <c r="BP399" s="25"/>
      <c r="BQ399" s="25"/>
      <c r="BR399" s="25"/>
      <c r="BS399" s="25"/>
      <c r="BT399" s="25"/>
    </row>
    <row r="400" spans="1:72" ht="33.85" customHeight="1">
      <c r="A400" s="26"/>
      <c r="B400" s="25"/>
      <c r="C400" s="30"/>
      <c r="D400" s="25"/>
      <c r="E400" s="25"/>
      <c r="F400" s="25"/>
      <c r="G400" s="25"/>
      <c r="H400" s="25"/>
      <c r="I400" s="25"/>
      <c r="J400" s="25"/>
      <c r="K400" s="25"/>
      <c r="L400" s="25"/>
      <c r="M400" s="25"/>
      <c r="N400" s="25"/>
      <c r="O400" s="25"/>
      <c r="P400" s="25"/>
      <c r="Q400" s="25"/>
      <c r="R400" s="25"/>
      <c r="S400" s="25"/>
      <c r="T400" s="25"/>
      <c r="U400" s="25"/>
      <c r="V400" s="25"/>
      <c r="W400" s="25"/>
      <c r="X400" s="25"/>
      <c r="Y400" s="25"/>
      <c r="Z400" s="31"/>
      <c r="AA400" s="31"/>
      <c r="AB400" s="31"/>
      <c r="AC400" s="31"/>
      <c r="AD400" s="31"/>
      <c r="AE400" s="31"/>
      <c r="AF400" s="31"/>
      <c r="AG400" s="25"/>
      <c r="AH400" s="25"/>
      <c r="AI400" s="25"/>
      <c r="AJ400" s="25"/>
      <c r="AK400" s="25"/>
      <c r="AL400" s="25"/>
      <c r="AM400" s="25"/>
      <c r="AN400" s="25"/>
      <c r="AO400" s="25"/>
      <c r="AP400" s="25"/>
      <c r="AQ400" s="25"/>
      <c r="AR400" s="25"/>
      <c r="AS400" s="25"/>
      <c r="AT400" s="25"/>
      <c r="AU400" s="25"/>
      <c r="AV400" s="25"/>
      <c r="AW400" s="25"/>
      <c r="AX400" s="25"/>
      <c r="AY400" s="25"/>
      <c r="AZ400" s="25"/>
      <c r="BA400" s="25"/>
      <c r="BB400" s="25"/>
      <c r="BC400" s="25"/>
      <c r="BD400" s="25"/>
      <c r="BE400" s="25"/>
      <c r="BF400" s="25"/>
      <c r="BG400" s="25"/>
      <c r="BH400" s="25"/>
      <c r="BI400" s="25"/>
      <c r="BJ400" s="25"/>
      <c r="BK400" s="25"/>
      <c r="BL400" s="25"/>
      <c r="BM400" s="25"/>
      <c r="BN400" s="25"/>
      <c r="BO400" s="25"/>
      <c r="BP400" s="25"/>
      <c r="BQ400" s="25"/>
      <c r="BR400" s="25"/>
      <c r="BS400" s="25"/>
      <c r="BT400" s="25"/>
    </row>
    <row r="401" spans="1:72" ht="33.85" customHeight="1">
      <c r="A401" s="26"/>
      <c r="B401" s="25"/>
      <c r="C401" s="30"/>
      <c r="D401" s="25"/>
      <c r="E401" s="25"/>
      <c r="F401" s="25"/>
      <c r="G401" s="25"/>
      <c r="H401" s="25"/>
      <c r="I401" s="25"/>
      <c r="J401" s="25"/>
      <c r="K401" s="25"/>
      <c r="L401" s="25"/>
      <c r="M401" s="25"/>
      <c r="N401" s="25"/>
      <c r="O401" s="25"/>
      <c r="P401" s="25"/>
      <c r="Q401" s="25"/>
      <c r="R401" s="25"/>
      <c r="S401" s="25"/>
      <c r="T401" s="25"/>
      <c r="U401" s="25"/>
      <c r="V401" s="25"/>
      <c r="W401" s="25"/>
      <c r="X401" s="25"/>
      <c r="Y401" s="25"/>
      <c r="Z401" s="31"/>
      <c r="AA401" s="31"/>
      <c r="AB401" s="31"/>
      <c r="AC401" s="31"/>
      <c r="AD401" s="31"/>
      <c r="AE401" s="31"/>
      <c r="AF401" s="31"/>
      <c r="AG401" s="25"/>
      <c r="AH401" s="25"/>
      <c r="AI401" s="25"/>
      <c r="AJ401" s="25"/>
      <c r="AK401" s="25"/>
      <c r="AL401" s="25"/>
      <c r="AM401" s="25"/>
      <c r="AN401" s="25"/>
      <c r="AO401" s="25"/>
      <c r="AP401" s="25"/>
      <c r="AQ401" s="25"/>
      <c r="AR401" s="25"/>
      <c r="AS401" s="25"/>
      <c r="AT401" s="25"/>
      <c r="AU401" s="25"/>
      <c r="AV401" s="25"/>
      <c r="AW401" s="25"/>
      <c r="AX401" s="25"/>
      <c r="AY401" s="25"/>
      <c r="AZ401" s="25"/>
      <c r="BA401" s="25"/>
      <c r="BB401" s="25"/>
      <c r="BC401" s="25"/>
      <c r="BD401" s="25"/>
      <c r="BE401" s="25"/>
      <c r="BF401" s="25"/>
      <c r="BG401" s="25"/>
      <c r="BH401" s="25"/>
      <c r="BI401" s="25"/>
      <c r="BJ401" s="25"/>
      <c r="BK401" s="25"/>
      <c r="BL401" s="25"/>
      <c r="BM401" s="25"/>
      <c r="BN401" s="25"/>
      <c r="BO401" s="25"/>
      <c r="BP401" s="25"/>
      <c r="BQ401" s="25"/>
      <c r="BR401" s="25"/>
      <c r="BS401" s="25"/>
      <c r="BT401" s="25"/>
    </row>
    <row r="402" spans="1:72" ht="33.85" customHeight="1">
      <c r="A402" s="26"/>
      <c r="B402" s="25"/>
      <c r="C402" s="30"/>
      <c r="D402" s="25"/>
      <c r="E402" s="25"/>
      <c r="F402" s="25"/>
      <c r="G402" s="25"/>
      <c r="H402" s="25"/>
      <c r="I402" s="25"/>
      <c r="J402" s="25"/>
      <c r="K402" s="25"/>
      <c r="L402" s="25"/>
      <c r="M402" s="25"/>
      <c r="N402" s="25"/>
      <c r="O402" s="25"/>
      <c r="P402" s="25"/>
      <c r="Q402" s="25"/>
      <c r="R402" s="25"/>
      <c r="S402" s="25"/>
      <c r="T402" s="25"/>
      <c r="U402" s="25"/>
      <c r="V402" s="25"/>
      <c r="W402" s="25"/>
      <c r="X402" s="25"/>
      <c r="Y402" s="25"/>
      <c r="Z402" s="31"/>
      <c r="AA402" s="31"/>
      <c r="AB402" s="31"/>
      <c r="AC402" s="31"/>
      <c r="AD402" s="31"/>
      <c r="AE402" s="31"/>
      <c r="AF402" s="31"/>
      <c r="AG402" s="25"/>
      <c r="AH402" s="25"/>
      <c r="AI402" s="25"/>
      <c r="AJ402" s="25"/>
      <c r="AK402" s="25"/>
      <c r="AL402" s="25"/>
      <c r="AM402" s="25"/>
      <c r="AN402" s="25"/>
      <c r="AO402" s="25"/>
      <c r="AP402" s="25"/>
      <c r="AQ402" s="25"/>
      <c r="AR402" s="25"/>
      <c r="AS402" s="25"/>
      <c r="AT402" s="25"/>
      <c r="AU402" s="25"/>
      <c r="AV402" s="25"/>
      <c r="AW402" s="25"/>
      <c r="AX402" s="25"/>
      <c r="AY402" s="25"/>
      <c r="AZ402" s="25"/>
      <c r="BA402" s="25"/>
      <c r="BB402" s="25"/>
      <c r="BC402" s="25"/>
      <c r="BD402" s="25"/>
      <c r="BE402" s="25"/>
      <c r="BF402" s="25"/>
      <c r="BG402" s="25"/>
      <c r="BH402" s="25"/>
      <c r="BI402" s="25"/>
      <c r="BJ402" s="25"/>
      <c r="BK402" s="25"/>
      <c r="BL402" s="25"/>
      <c r="BM402" s="25"/>
      <c r="BN402" s="25"/>
      <c r="BO402" s="25"/>
      <c r="BP402" s="25"/>
      <c r="BQ402" s="25"/>
      <c r="BR402" s="25"/>
      <c r="BS402" s="25"/>
      <c r="BT402" s="25"/>
    </row>
    <row r="403" spans="1:72" ht="33.85" customHeight="1">
      <c r="A403" s="26"/>
      <c r="B403" s="25"/>
      <c r="C403" s="30"/>
      <c r="D403" s="25"/>
      <c r="E403" s="25"/>
      <c r="F403" s="25"/>
      <c r="G403" s="25"/>
      <c r="H403" s="25"/>
      <c r="I403" s="25"/>
      <c r="J403" s="25"/>
      <c r="K403" s="25"/>
      <c r="L403" s="25"/>
      <c r="M403" s="25"/>
      <c r="N403" s="25"/>
      <c r="O403" s="25"/>
      <c r="P403" s="25"/>
      <c r="Q403" s="25"/>
      <c r="R403" s="25"/>
      <c r="S403" s="25"/>
      <c r="T403" s="25"/>
      <c r="U403" s="25"/>
      <c r="V403" s="25"/>
      <c r="W403" s="25"/>
      <c r="X403" s="25"/>
      <c r="Y403" s="25"/>
      <c r="Z403" s="31"/>
      <c r="AA403" s="31"/>
      <c r="AB403" s="31"/>
      <c r="AC403" s="31"/>
      <c r="AD403" s="31"/>
      <c r="AE403" s="31"/>
      <c r="AF403" s="31"/>
      <c r="AG403" s="25"/>
      <c r="AH403" s="25"/>
      <c r="AI403" s="25"/>
      <c r="AJ403" s="25"/>
      <c r="AK403" s="25"/>
      <c r="AL403" s="25"/>
      <c r="AM403" s="25"/>
      <c r="AN403" s="25"/>
      <c r="AO403" s="25"/>
      <c r="AP403" s="25"/>
      <c r="AQ403" s="25"/>
      <c r="AR403" s="25"/>
      <c r="AS403" s="25"/>
      <c r="AT403" s="25"/>
      <c r="AU403" s="25"/>
      <c r="AV403" s="25"/>
      <c r="AW403" s="25"/>
      <c r="AX403" s="25"/>
      <c r="AY403" s="25"/>
      <c r="AZ403" s="25"/>
      <c r="BA403" s="25"/>
      <c r="BB403" s="25"/>
      <c r="BC403" s="25"/>
      <c r="BD403" s="25"/>
      <c r="BE403" s="25"/>
      <c r="BF403" s="25"/>
      <c r="BG403" s="25"/>
      <c r="BH403" s="25"/>
      <c r="BI403" s="25"/>
      <c r="BJ403" s="25"/>
      <c r="BK403" s="25"/>
      <c r="BL403" s="25"/>
      <c r="BM403" s="25"/>
      <c r="BN403" s="25"/>
      <c r="BO403" s="25"/>
      <c r="BP403" s="25"/>
      <c r="BQ403" s="25"/>
      <c r="BR403" s="25"/>
      <c r="BS403" s="25"/>
      <c r="BT403" s="25"/>
    </row>
    <row r="404" spans="1:72" ht="33.85" customHeight="1">
      <c r="A404" s="26"/>
      <c r="B404" s="25"/>
      <c r="C404" s="30"/>
      <c r="D404" s="25"/>
      <c r="E404" s="25"/>
      <c r="F404" s="25"/>
      <c r="G404" s="25"/>
      <c r="H404" s="25"/>
      <c r="I404" s="25"/>
      <c r="J404" s="25"/>
      <c r="K404" s="25"/>
      <c r="L404" s="25"/>
      <c r="M404" s="25"/>
      <c r="N404" s="25"/>
      <c r="O404" s="25"/>
      <c r="P404" s="25"/>
      <c r="Q404" s="25"/>
      <c r="R404" s="25"/>
      <c r="S404" s="25"/>
      <c r="T404" s="25"/>
      <c r="U404" s="25"/>
      <c r="V404" s="25"/>
      <c r="W404" s="25"/>
      <c r="X404" s="25"/>
      <c r="Y404" s="25"/>
      <c r="Z404" s="31"/>
      <c r="AA404" s="31"/>
      <c r="AB404" s="31"/>
      <c r="AC404" s="31"/>
      <c r="AD404" s="31"/>
      <c r="AE404" s="31"/>
      <c r="AF404" s="31"/>
      <c r="AG404" s="25"/>
      <c r="AH404" s="25"/>
      <c r="AI404" s="25"/>
      <c r="AJ404" s="25"/>
      <c r="AK404" s="25"/>
      <c r="AL404" s="25"/>
      <c r="AM404" s="25"/>
      <c r="AN404" s="25"/>
      <c r="AO404" s="25"/>
      <c r="AP404" s="25"/>
      <c r="AQ404" s="25"/>
      <c r="AR404" s="25"/>
      <c r="AS404" s="25"/>
      <c r="AT404" s="25"/>
      <c r="AU404" s="25"/>
      <c r="AV404" s="25"/>
      <c r="AW404" s="25"/>
      <c r="AX404" s="25"/>
      <c r="AY404" s="25"/>
      <c r="AZ404" s="25"/>
      <c r="BA404" s="25"/>
      <c r="BB404" s="25"/>
      <c r="BC404" s="25"/>
      <c r="BD404" s="25"/>
      <c r="BE404" s="25"/>
      <c r="BF404" s="25"/>
      <c r="BG404" s="25"/>
      <c r="BH404" s="25"/>
      <c r="BI404" s="25"/>
      <c r="BJ404" s="25"/>
      <c r="BK404" s="25"/>
      <c r="BL404" s="25"/>
      <c r="BM404" s="25"/>
      <c r="BN404" s="25"/>
      <c r="BO404" s="25"/>
      <c r="BP404" s="25"/>
      <c r="BQ404" s="25"/>
      <c r="BR404" s="25"/>
      <c r="BS404" s="25"/>
      <c r="BT404" s="25"/>
    </row>
    <row r="405" spans="1:72" ht="33.85" customHeight="1">
      <c r="A405" s="26"/>
      <c r="B405" s="25"/>
      <c r="C405" s="30"/>
      <c r="D405" s="25"/>
      <c r="E405" s="25"/>
      <c r="F405" s="25"/>
      <c r="G405" s="25"/>
      <c r="H405" s="25"/>
      <c r="I405" s="25"/>
      <c r="J405" s="25"/>
      <c r="K405" s="25"/>
      <c r="L405" s="25"/>
      <c r="M405" s="25"/>
      <c r="N405" s="25"/>
      <c r="O405" s="25"/>
      <c r="P405" s="25"/>
      <c r="Q405" s="25"/>
      <c r="R405" s="25"/>
      <c r="S405" s="25"/>
      <c r="T405" s="25"/>
      <c r="U405" s="25"/>
      <c r="V405" s="25"/>
      <c r="W405" s="25"/>
      <c r="X405" s="25"/>
      <c r="Y405" s="25"/>
      <c r="Z405" s="31"/>
      <c r="AA405" s="31"/>
      <c r="AB405" s="31"/>
      <c r="AC405" s="31"/>
      <c r="AD405" s="31"/>
      <c r="AE405" s="31"/>
      <c r="AF405" s="31"/>
      <c r="AG405" s="25"/>
      <c r="AH405" s="25"/>
      <c r="AI405" s="25"/>
      <c r="AJ405" s="25"/>
      <c r="AK405" s="25"/>
      <c r="AL405" s="25"/>
      <c r="AM405" s="25"/>
      <c r="AN405" s="25"/>
      <c r="AO405" s="25"/>
      <c r="AP405" s="25"/>
      <c r="AQ405" s="25"/>
      <c r="AR405" s="25"/>
      <c r="AS405" s="25"/>
      <c r="AT405" s="25"/>
      <c r="AU405" s="25"/>
      <c r="AV405" s="25"/>
      <c r="AW405" s="25"/>
      <c r="AX405" s="25"/>
      <c r="AY405" s="25"/>
      <c r="AZ405" s="25"/>
      <c r="BA405" s="25"/>
      <c r="BB405" s="25"/>
      <c r="BC405" s="25"/>
      <c r="BD405" s="25"/>
      <c r="BE405" s="25"/>
      <c r="BF405" s="25"/>
      <c r="BG405" s="25"/>
      <c r="BH405" s="25"/>
      <c r="BI405" s="25"/>
      <c r="BJ405" s="25"/>
      <c r="BK405" s="25"/>
      <c r="BL405" s="25"/>
      <c r="BM405" s="25"/>
      <c r="BN405" s="25"/>
      <c r="BO405" s="25"/>
      <c r="BP405" s="25"/>
      <c r="BQ405" s="25"/>
      <c r="BR405" s="25"/>
      <c r="BS405" s="25"/>
      <c r="BT405" s="25"/>
    </row>
    <row r="406" spans="1:72" ht="33.85" customHeight="1">
      <c r="A406" s="26"/>
      <c r="B406" s="25"/>
      <c r="C406" s="30"/>
      <c r="D406" s="25"/>
      <c r="E406" s="25"/>
      <c r="F406" s="25"/>
      <c r="G406" s="25"/>
      <c r="H406" s="25"/>
      <c r="I406" s="25"/>
      <c r="J406" s="25"/>
      <c r="K406" s="25"/>
      <c r="L406" s="25"/>
      <c r="M406" s="25"/>
      <c r="N406" s="25"/>
      <c r="O406" s="25"/>
      <c r="P406" s="25"/>
      <c r="Q406" s="25"/>
      <c r="R406" s="25"/>
      <c r="S406" s="25"/>
      <c r="T406" s="25"/>
      <c r="U406" s="25"/>
      <c r="V406" s="25"/>
      <c r="W406" s="25"/>
      <c r="X406" s="25"/>
      <c r="Y406" s="25"/>
      <c r="Z406" s="31"/>
      <c r="AA406" s="31"/>
      <c r="AB406" s="31"/>
      <c r="AC406" s="31"/>
      <c r="AD406" s="31"/>
      <c r="AE406" s="31"/>
      <c r="AF406" s="31"/>
      <c r="AG406" s="25"/>
      <c r="AH406" s="25"/>
      <c r="AI406" s="25"/>
      <c r="AJ406" s="25"/>
      <c r="AK406" s="25"/>
      <c r="AL406" s="25"/>
      <c r="AM406" s="25"/>
      <c r="AN406" s="25"/>
      <c r="AO406" s="25"/>
      <c r="AP406" s="25"/>
      <c r="AQ406" s="25"/>
      <c r="AR406" s="25"/>
      <c r="AS406" s="25"/>
      <c r="AT406" s="25"/>
      <c r="AU406" s="25"/>
      <c r="AV406" s="25"/>
      <c r="AW406" s="25"/>
      <c r="AX406" s="25"/>
      <c r="AY406" s="25"/>
      <c r="AZ406" s="25"/>
      <c r="BA406" s="25"/>
      <c r="BB406" s="25"/>
      <c r="BC406" s="25"/>
      <c r="BD406" s="25"/>
      <c r="BE406" s="25"/>
      <c r="BF406" s="25"/>
      <c r="BG406" s="25"/>
      <c r="BH406" s="25"/>
      <c r="BI406" s="25"/>
      <c r="BJ406" s="25"/>
      <c r="BK406" s="25"/>
      <c r="BL406" s="25"/>
      <c r="BM406" s="25"/>
      <c r="BN406" s="25"/>
      <c r="BO406" s="25"/>
      <c r="BP406" s="25"/>
      <c r="BQ406" s="25"/>
      <c r="BR406" s="25"/>
      <c r="BS406" s="25"/>
      <c r="BT406" s="25"/>
    </row>
    <row r="407" spans="1:72" ht="33.85" customHeight="1">
      <c r="A407" s="26"/>
      <c r="B407" s="25"/>
      <c r="C407" s="30"/>
      <c r="D407" s="25"/>
      <c r="E407" s="25"/>
      <c r="F407" s="25"/>
      <c r="G407" s="25"/>
      <c r="H407" s="25"/>
      <c r="I407" s="25"/>
      <c r="J407" s="25"/>
      <c r="K407" s="25"/>
      <c r="L407" s="25"/>
      <c r="M407" s="25"/>
      <c r="N407" s="25"/>
      <c r="O407" s="25"/>
      <c r="P407" s="25"/>
      <c r="Q407" s="25"/>
      <c r="R407" s="25"/>
      <c r="S407" s="25"/>
      <c r="T407" s="25"/>
      <c r="U407" s="25"/>
      <c r="V407" s="25"/>
      <c r="W407" s="25"/>
      <c r="X407" s="25"/>
      <c r="Y407" s="25"/>
      <c r="Z407" s="31"/>
      <c r="AA407" s="31"/>
      <c r="AB407" s="31"/>
      <c r="AC407" s="31"/>
      <c r="AD407" s="31"/>
      <c r="AE407" s="31"/>
      <c r="AF407" s="31"/>
      <c r="AG407" s="25"/>
      <c r="AH407" s="25"/>
      <c r="AI407" s="25"/>
      <c r="AJ407" s="25"/>
      <c r="AK407" s="25"/>
      <c r="AL407" s="25"/>
      <c r="AM407" s="25"/>
      <c r="AN407" s="25"/>
      <c r="AO407" s="25"/>
      <c r="AP407" s="25"/>
      <c r="AQ407" s="25"/>
      <c r="AR407" s="25"/>
      <c r="AS407" s="25"/>
      <c r="AT407" s="25"/>
      <c r="AU407" s="25"/>
      <c r="AV407" s="25"/>
      <c r="AW407" s="25"/>
      <c r="AX407" s="25"/>
      <c r="AY407" s="25"/>
      <c r="AZ407" s="25"/>
      <c r="BA407" s="25"/>
      <c r="BB407" s="25"/>
      <c r="BC407" s="25"/>
      <c r="BD407" s="25"/>
      <c r="BE407" s="25"/>
      <c r="BF407" s="25"/>
      <c r="BG407" s="25"/>
      <c r="BH407" s="25"/>
      <c r="BI407" s="25"/>
      <c r="BJ407" s="25"/>
      <c r="BK407" s="25"/>
      <c r="BL407" s="25"/>
      <c r="BM407" s="25"/>
      <c r="BN407" s="25"/>
      <c r="BO407" s="25"/>
      <c r="BP407" s="25"/>
      <c r="BQ407" s="25"/>
      <c r="BR407" s="25"/>
      <c r="BS407" s="25"/>
      <c r="BT407" s="25"/>
    </row>
    <row r="408" spans="1:72" ht="33.85" customHeight="1">
      <c r="A408" s="26"/>
      <c r="B408" s="25"/>
      <c r="C408" s="30"/>
      <c r="D408" s="25"/>
      <c r="E408" s="25"/>
      <c r="F408" s="25"/>
      <c r="G408" s="25"/>
      <c r="H408" s="25"/>
      <c r="I408" s="25"/>
      <c r="J408" s="25"/>
      <c r="K408" s="25"/>
      <c r="L408" s="25"/>
      <c r="M408" s="25"/>
      <c r="N408" s="25"/>
      <c r="O408" s="25"/>
      <c r="P408" s="25"/>
      <c r="Q408" s="25"/>
      <c r="R408" s="25"/>
      <c r="S408" s="25"/>
      <c r="T408" s="25"/>
      <c r="U408" s="25"/>
      <c r="V408" s="25"/>
      <c r="W408" s="25"/>
      <c r="X408" s="25"/>
      <c r="Y408" s="25"/>
      <c r="Z408" s="31"/>
      <c r="AA408" s="31"/>
      <c r="AB408" s="31"/>
      <c r="AC408" s="31"/>
      <c r="AD408" s="31"/>
      <c r="AE408" s="31"/>
      <c r="AF408" s="31"/>
      <c r="AG408" s="25"/>
      <c r="AH408" s="25"/>
      <c r="AI408" s="25"/>
      <c r="AJ408" s="25"/>
      <c r="AK408" s="25"/>
      <c r="AL408" s="25"/>
      <c r="AM408" s="25"/>
      <c r="AN408" s="25"/>
      <c r="AO408" s="25"/>
      <c r="AP408" s="25"/>
      <c r="AQ408" s="25"/>
      <c r="AR408" s="25"/>
      <c r="AS408" s="25"/>
      <c r="AT408" s="25"/>
      <c r="AU408" s="25"/>
      <c r="AV408" s="25"/>
      <c r="AW408" s="25"/>
      <c r="AX408" s="25"/>
      <c r="AY408" s="25"/>
      <c r="AZ408" s="25"/>
      <c r="BA408" s="25"/>
      <c r="BB408" s="25"/>
      <c r="BC408" s="25"/>
      <c r="BD408" s="25"/>
      <c r="BE408" s="25"/>
      <c r="BF408" s="25"/>
      <c r="BG408" s="25"/>
      <c r="BH408" s="25"/>
      <c r="BI408" s="25"/>
      <c r="BJ408" s="25"/>
      <c r="BK408" s="25"/>
      <c r="BL408" s="25"/>
      <c r="BM408" s="25"/>
      <c r="BN408" s="25"/>
      <c r="BO408" s="25"/>
      <c r="BP408" s="25"/>
      <c r="BQ408" s="25"/>
      <c r="BR408" s="25"/>
      <c r="BS408" s="25"/>
      <c r="BT408" s="25"/>
    </row>
    <row r="409" spans="1:72" ht="33.85" customHeight="1">
      <c r="A409" s="26"/>
      <c r="B409" s="25"/>
      <c r="C409" s="30"/>
      <c r="D409" s="25"/>
      <c r="E409" s="25"/>
      <c r="F409" s="25"/>
      <c r="G409" s="25"/>
      <c r="H409" s="25"/>
      <c r="I409" s="25"/>
      <c r="J409" s="25"/>
      <c r="K409" s="25"/>
      <c r="L409" s="25"/>
      <c r="M409" s="25"/>
      <c r="N409" s="25"/>
      <c r="O409" s="25"/>
      <c r="P409" s="25"/>
      <c r="Q409" s="25"/>
      <c r="R409" s="25"/>
      <c r="S409" s="25"/>
      <c r="T409" s="25"/>
      <c r="U409" s="25"/>
      <c r="V409" s="25"/>
      <c r="W409" s="25"/>
      <c r="X409" s="25"/>
      <c r="Y409" s="25"/>
      <c r="Z409" s="31"/>
      <c r="AA409" s="31"/>
      <c r="AB409" s="31"/>
      <c r="AC409" s="31"/>
      <c r="AD409" s="31"/>
      <c r="AE409" s="31"/>
      <c r="AF409" s="31"/>
      <c r="AG409" s="25"/>
      <c r="AH409" s="25"/>
      <c r="AI409" s="25"/>
      <c r="AJ409" s="25"/>
      <c r="AK409" s="25"/>
      <c r="AL409" s="25"/>
      <c r="AM409" s="25"/>
      <c r="AN409" s="25"/>
      <c r="AO409" s="25"/>
      <c r="AP409" s="25"/>
      <c r="AQ409" s="25"/>
      <c r="AR409" s="25"/>
      <c r="AS409" s="25"/>
      <c r="AT409" s="25"/>
      <c r="AU409" s="25"/>
      <c r="AV409" s="25"/>
      <c r="AW409" s="25"/>
      <c r="AX409" s="25"/>
      <c r="AY409" s="25"/>
      <c r="AZ409" s="25"/>
      <c r="BA409" s="25"/>
      <c r="BB409" s="25"/>
      <c r="BC409" s="25"/>
      <c r="BD409" s="25"/>
      <c r="BE409" s="25"/>
      <c r="BF409" s="25"/>
      <c r="BG409" s="25"/>
      <c r="BH409" s="25"/>
      <c r="BI409" s="25"/>
      <c r="BJ409" s="25"/>
      <c r="BK409" s="25"/>
      <c r="BL409" s="25"/>
      <c r="BM409" s="25"/>
      <c r="BN409" s="25"/>
      <c r="BO409" s="25"/>
      <c r="BP409" s="25"/>
      <c r="BQ409" s="25"/>
      <c r="BR409" s="25"/>
      <c r="BS409" s="25"/>
      <c r="BT409" s="25"/>
    </row>
    <row r="410" spans="1:72" ht="33.85" customHeight="1">
      <c r="A410" s="26"/>
      <c r="B410" s="25"/>
      <c r="C410" s="30"/>
      <c r="D410" s="25"/>
      <c r="E410" s="25"/>
      <c r="F410" s="25"/>
      <c r="G410" s="25"/>
      <c r="H410" s="25"/>
      <c r="I410" s="25"/>
      <c r="J410" s="25"/>
      <c r="K410" s="25"/>
      <c r="L410" s="25"/>
      <c r="M410" s="25"/>
      <c r="N410" s="25"/>
      <c r="O410" s="25"/>
      <c r="P410" s="25"/>
      <c r="Q410" s="25"/>
      <c r="R410" s="25"/>
      <c r="S410" s="25"/>
      <c r="T410" s="25"/>
      <c r="U410" s="25"/>
      <c r="V410" s="25"/>
      <c r="W410" s="25"/>
      <c r="X410" s="25"/>
      <c r="Y410" s="25"/>
      <c r="Z410" s="31"/>
      <c r="AA410" s="31"/>
      <c r="AB410" s="31"/>
      <c r="AC410" s="31"/>
      <c r="AD410" s="31"/>
      <c r="AE410" s="31"/>
      <c r="AF410" s="31"/>
      <c r="AG410" s="25"/>
      <c r="AH410" s="25"/>
      <c r="AI410" s="25"/>
      <c r="AJ410" s="25"/>
      <c r="AK410" s="25"/>
      <c r="AL410" s="25"/>
      <c r="AM410" s="25"/>
      <c r="AN410" s="25"/>
      <c r="AO410" s="25"/>
      <c r="AP410" s="25"/>
      <c r="AQ410" s="25"/>
      <c r="AR410" s="25"/>
      <c r="AS410" s="25"/>
      <c r="AT410" s="25"/>
      <c r="AU410" s="25"/>
      <c r="AV410" s="25"/>
      <c r="AW410" s="25"/>
      <c r="AX410" s="25"/>
      <c r="AY410" s="25"/>
      <c r="AZ410" s="25"/>
      <c r="BA410" s="25"/>
      <c r="BB410" s="25"/>
      <c r="BC410" s="25"/>
      <c r="BD410" s="25"/>
      <c r="BE410" s="25"/>
      <c r="BF410" s="25"/>
      <c r="BG410" s="25"/>
      <c r="BH410" s="25"/>
      <c r="BI410" s="25"/>
      <c r="BJ410" s="25"/>
      <c r="BK410" s="25"/>
      <c r="BL410" s="25"/>
      <c r="BM410" s="25"/>
      <c r="BN410" s="25"/>
      <c r="BO410" s="25"/>
      <c r="BP410" s="25"/>
      <c r="BQ410" s="25"/>
      <c r="BR410" s="25"/>
      <c r="BS410" s="25"/>
      <c r="BT410" s="25"/>
    </row>
    <row r="411" spans="1:72" ht="33.85" customHeight="1">
      <c r="A411" s="26"/>
      <c r="B411" s="25"/>
      <c r="C411" s="30"/>
      <c r="D411" s="25"/>
      <c r="E411" s="25"/>
      <c r="F411" s="25"/>
      <c r="G411" s="25"/>
      <c r="H411" s="25"/>
      <c r="I411" s="25"/>
      <c r="J411" s="25"/>
      <c r="K411" s="25"/>
      <c r="L411" s="25"/>
      <c r="M411" s="25"/>
      <c r="N411" s="25"/>
      <c r="O411" s="25"/>
      <c r="P411" s="25"/>
      <c r="Q411" s="25"/>
      <c r="R411" s="25"/>
      <c r="S411" s="25"/>
      <c r="T411" s="25"/>
      <c r="U411" s="25"/>
      <c r="V411" s="25"/>
      <c r="W411" s="25"/>
      <c r="X411" s="25"/>
      <c r="Y411" s="25"/>
      <c r="Z411" s="31"/>
      <c r="AA411" s="31"/>
      <c r="AB411" s="31"/>
      <c r="AC411" s="31"/>
      <c r="AD411" s="31"/>
      <c r="AE411" s="31"/>
      <c r="AF411" s="31"/>
      <c r="AG411" s="25"/>
      <c r="AH411" s="25"/>
      <c r="AI411" s="25"/>
      <c r="AJ411" s="25"/>
      <c r="AK411" s="25"/>
      <c r="AL411" s="25"/>
      <c r="AM411" s="25"/>
      <c r="AN411" s="25"/>
      <c r="AO411" s="25"/>
      <c r="AP411" s="25"/>
      <c r="AQ411" s="25"/>
      <c r="AR411" s="25"/>
      <c r="AS411" s="25"/>
      <c r="AT411" s="25"/>
      <c r="AU411" s="25"/>
      <c r="AV411" s="25"/>
      <c r="AW411" s="25"/>
      <c r="AX411" s="25"/>
      <c r="AY411" s="25"/>
      <c r="AZ411" s="25"/>
      <c r="BA411" s="25"/>
      <c r="BB411" s="25"/>
      <c r="BC411" s="25"/>
      <c r="BD411" s="25"/>
      <c r="BE411" s="25"/>
      <c r="BF411" s="25"/>
      <c r="BG411" s="25"/>
      <c r="BH411" s="25"/>
      <c r="BI411" s="25"/>
      <c r="BJ411" s="25"/>
      <c r="BK411" s="25"/>
      <c r="BL411" s="25"/>
      <c r="BM411" s="25"/>
      <c r="BN411" s="25"/>
      <c r="BO411" s="25"/>
      <c r="BP411" s="25"/>
      <c r="BQ411" s="25"/>
      <c r="BR411" s="25"/>
      <c r="BS411" s="25"/>
      <c r="BT411" s="25"/>
    </row>
    <row r="412" spans="1:72" ht="33.85" customHeight="1">
      <c r="A412" s="26"/>
      <c r="B412" s="25"/>
      <c r="C412" s="30"/>
      <c r="D412" s="25"/>
      <c r="E412" s="25"/>
      <c r="F412" s="25"/>
      <c r="G412" s="25"/>
      <c r="H412" s="25"/>
      <c r="I412" s="25"/>
      <c r="J412" s="25"/>
      <c r="K412" s="25"/>
      <c r="L412" s="25"/>
      <c r="M412" s="25"/>
      <c r="N412" s="25"/>
      <c r="O412" s="25"/>
      <c r="P412" s="25"/>
      <c r="Q412" s="25"/>
      <c r="R412" s="25"/>
      <c r="S412" s="25"/>
      <c r="T412" s="25"/>
      <c r="U412" s="25"/>
      <c r="V412" s="25"/>
      <c r="W412" s="25"/>
      <c r="X412" s="25"/>
      <c r="Y412" s="25"/>
      <c r="Z412" s="31"/>
      <c r="AA412" s="31"/>
      <c r="AB412" s="31"/>
      <c r="AC412" s="31"/>
      <c r="AD412" s="31"/>
      <c r="AE412" s="31"/>
      <c r="AF412" s="31"/>
      <c r="AG412" s="25"/>
      <c r="AH412" s="25"/>
      <c r="AI412" s="25"/>
      <c r="AJ412" s="25"/>
      <c r="AK412" s="25"/>
      <c r="AL412" s="25"/>
      <c r="AM412" s="25"/>
      <c r="AN412" s="25"/>
      <c r="AO412" s="25"/>
      <c r="AP412" s="25"/>
      <c r="AQ412" s="25"/>
      <c r="AR412" s="25"/>
      <c r="AS412" s="25"/>
      <c r="AT412" s="25"/>
      <c r="AU412" s="25"/>
      <c r="AV412" s="25"/>
      <c r="AW412" s="25"/>
      <c r="AX412" s="25"/>
      <c r="AY412" s="25"/>
      <c r="AZ412" s="25"/>
      <c r="BA412" s="25"/>
      <c r="BB412" s="25"/>
      <c r="BC412" s="25"/>
      <c r="BD412" s="25"/>
      <c r="BE412" s="25"/>
      <c r="BF412" s="25"/>
      <c r="BG412" s="25"/>
      <c r="BH412" s="25"/>
      <c r="BI412" s="25"/>
      <c r="BJ412" s="25"/>
      <c r="BK412" s="25"/>
      <c r="BL412" s="25"/>
      <c r="BM412" s="25"/>
      <c r="BN412" s="25"/>
      <c r="BO412" s="25"/>
      <c r="BP412" s="25"/>
      <c r="BQ412" s="25"/>
      <c r="BR412" s="25"/>
      <c r="BS412" s="25"/>
      <c r="BT412" s="25"/>
    </row>
    <row r="413" spans="1:72" ht="33.85" customHeight="1">
      <c r="A413" s="26"/>
      <c r="B413" s="25"/>
      <c r="C413" s="30"/>
      <c r="D413" s="25"/>
      <c r="E413" s="25"/>
      <c r="F413" s="25"/>
      <c r="G413" s="25"/>
      <c r="H413" s="25"/>
      <c r="I413" s="25"/>
      <c r="J413" s="25"/>
      <c r="K413" s="25"/>
      <c r="L413" s="25"/>
      <c r="M413" s="25"/>
      <c r="N413" s="25"/>
      <c r="O413" s="25"/>
      <c r="P413" s="25"/>
      <c r="Q413" s="25"/>
      <c r="R413" s="25"/>
      <c r="S413" s="25"/>
      <c r="T413" s="25"/>
      <c r="U413" s="25"/>
      <c r="V413" s="25"/>
      <c r="W413" s="25"/>
      <c r="X413" s="25"/>
      <c r="Y413" s="25"/>
      <c r="Z413" s="31"/>
      <c r="AA413" s="31"/>
      <c r="AB413" s="31"/>
      <c r="AC413" s="31"/>
      <c r="AD413" s="31"/>
      <c r="AE413" s="31"/>
      <c r="AF413" s="31"/>
      <c r="AG413" s="25"/>
      <c r="AH413" s="25"/>
      <c r="AI413" s="25"/>
      <c r="AJ413" s="25"/>
      <c r="AK413" s="25"/>
      <c r="AL413" s="25"/>
      <c r="AM413" s="25"/>
      <c r="AN413" s="25"/>
      <c r="AO413" s="25"/>
      <c r="AP413" s="25"/>
      <c r="AQ413" s="25"/>
      <c r="AR413" s="25"/>
      <c r="AS413" s="25"/>
      <c r="AT413" s="25"/>
      <c r="AU413" s="25"/>
      <c r="AV413" s="25"/>
      <c r="AW413" s="25"/>
      <c r="AX413" s="25"/>
      <c r="AY413" s="25"/>
      <c r="AZ413" s="25"/>
      <c r="BA413" s="25"/>
      <c r="BB413" s="25"/>
      <c r="BC413" s="25"/>
      <c r="BD413" s="25"/>
      <c r="BE413" s="25"/>
      <c r="BF413" s="25"/>
      <c r="BG413" s="25"/>
      <c r="BH413" s="25"/>
      <c r="BI413" s="25"/>
      <c r="BJ413" s="25"/>
      <c r="BK413" s="25"/>
      <c r="BL413" s="25"/>
      <c r="BM413" s="25"/>
      <c r="BN413" s="25"/>
      <c r="BO413" s="25"/>
      <c r="BP413" s="25"/>
      <c r="BQ413" s="25"/>
      <c r="BR413" s="25"/>
      <c r="BS413" s="25"/>
      <c r="BT413" s="25"/>
    </row>
    <row r="414" spans="1:72" ht="33.85" customHeight="1">
      <c r="A414" s="26"/>
      <c r="B414" s="25"/>
      <c r="C414" s="30"/>
      <c r="D414" s="25"/>
      <c r="E414" s="25"/>
      <c r="F414" s="25"/>
      <c r="G414" s="25"/>
      <c r="H414" s="25"/>
      <c r="I414" s="25"/>
      <c r="J414" s="25"/>
      <c r="K414" s="25"/>
      <c r="L414" s="25"/>
      <c r="M414" s="25"/>
      <c r="N414" s="25"/>
      <c r="O414" s="25"/>
      <c r="P414" s="25"/>
      <c r="Q414" s="25"/>
      <c r="R414" s="25"/>
      <c r="S414" s="25"/>
      <c r="T414" s="25"/>
      <c r="U414" s="25"/>
      <c r="V414" s="25"/>
      <c r="W414" s="25"/>
      <c r="X414" s="25"/>
      <c r="Y414" s="25"/>
      <c r="Z414" s="31"/>
      <c r="AA414" s="31"/>
      <c r="AB414" s="31"/>
      <c r="AC414" s="31"/>
      <c r="AD414" s="31"/>
      <c r="AE414" s="31"/>
      <c r="AF414" s="31"/>
      <c r="AG414" s="25"/>
      <c r="AH414" s="25"/>
      <c r="AI414" s="25"/>
      <c r="AJ414" s="25"/>
      <c r="AK414" s="25"/>
      <c r="AL414" s="25"/>
      <c r="AM414" s="25"/>
      <c r="AN414" s="25"/>
      <c r="AO414" s="25"/>
      <c r="AP414" s="25"/>
      <c r="AQ414" s="25"/>
      <c r="AR414" s="25"/>
      <c r="AS414" s="25"/>
      <c r="AT414" s="25"/>
      <c r="AU414" s="25"/>
      <c r="AV414" s="25"/>
      <c r="AW414" s="25"/>
      <c r="AX414" s="25"/>
      <c r="AY414" s="25"/>
      <c r="AZ414" s="25"/>
      <c r="BA414" s="25"/>
      <c r="BB414" s="25"/>
      <c r="BC414" s="25"/>
      <c r="BD414" s="25"/>
      <c r="BE414" s="25"/>
      <c r="BF414" s="25"/>
      <c r="BG414" s="25"/>
      <c r="BH414" s="25"/>
      <c r="BI414" s="25"/>
      <c r="BJ414" s="25"/>
      <c r="BK414" s="25"/>
      <c r="BL414" s="25"/>
      <c r="BM414" s="25"/>
      <c r="BN414" s="25"/>
      <c r="BO414" s="25"/>
      <c r="BP414" s="25"/>
      <c r="BQ414" s="25"/>
      <c r="BR414" s="25"/>
      <c r="BS414" s="25"/>
      <c r="BT414" s="25"/>
    </row>
    <row r="415" spans="1:72" ht="33.85" customHeight="1">
      <c r="A415" s="26"/>
      <c r="B415" s="25"/>
      <c r="C415" s="30"/>
      <c r="D415" s="25"/>
      <c r="E415" s="25"/>
      <c r="F415" s="25"/>
      <c r="G415" s="25"/>
      <c r="H415" s="25"/>
      <c r="I415" s="25"/>
      <c r="J415" s="25"/>
      <c r="K415" s="25"/>
      <c r="L415" s="25"/>
      <c r="M415" s="25"/>
      <c r="N415" s="25"/>
      <c r="O415" s="25"/>
      <c r="P415" s="25"/>
      <c r="Q415" s="25"/>
      <c r="R415" s="25"/>
      <c r="S415" s="25"/>
      <c r="T415" s="25"/>
      <c r="U415" s="25"/>
      <c r="V415" s="25"/>
      <c r="W415" s="25"/>
      <c r="X415" s="25"/>
      <c r="Y415" s="25"/>
      <c r="Z415" s="31"/>
      <c r="AA415" s="31"/>
      <c r="AB415" s="31"/>
      <c r="AC415" s="31"/>
      <c r="AD415" s="31"/>
      <c r="AE415" s="31"/>
      <c r="AF415" s="31"/>
      <c r="AG415" s="25"/>
      <c r="AH415" s="25"/>
      <c r="AI415" s="25"/>
      <c r="AJ415" s="25"/>
      <c r="AK415" s="25"/>
      <c r="AL415" s="25"/>
      <c r="AM415" s="25"/>
      <c r="AN415" s="25"/>
      <c r="AO415" s="25"/>
      <c r="AP415" s="25"/>
      <c r="AQ415" s="25"/>
      <c r="AR415" s="25"/>
      <c r="AS415" s="25"/>
      <c r="AT415" s="25"/>
      <c r="AU415" s="25"/>
      <c r="AV415" s="25"/>
      <c r="AW415" s="25"/>
      <c r="AX415" s="25"/>
      <c r="AY415" s="25"/>
      <c r="AZ415" s="25"/>
      <c r="BA415" s="25"/>
      <c r="BB415" s="25"/>
      <c r="BC415" s="25"/>
      <c r="BD415" s="25"/>
      <c r="BE415" s="25"/>
      <c r="BF415" s="25"/>
      <c r="BG415" s="25"/>
      <c r="BH415" s="25"/>
      <c r="BI415" s="25"/>
      <c r="BJ415" s="25"/>
      <c r="BK415" s="25"/>
      <c r="BL415" s="25"/>
      <c r="BM415" s="25"/>
      <c r="BN415" s="25"/>
      <c r="BO415" s="25"/>
      <c r="BP415" s="25"/>
      <c r="BQ415" s="25"/>
      <c r="BR415" s="25"/>
      <c r="BS415" s="25"/>
      <c r="BT415" s="25"/>
    </row>
    <row r="416" spans="1:72" ht="33.85" customHeight="1">
      <c r="A416" s="26"/>
      <c r="B416" s="25"/>
      <c r="C416" s="30"/>
      <c r="D416" s="25"/>
      <c r="E416" s="25"/>
      <c r="F416" s="25"/>
      <c r="G416" s="25"/>
      <c r="H416" s="25"/>
      <c r="I416" s="25"/>
      <c r="J416" s="25"/>
      <c r="K416" s="25"/>
      <c r="L416" s="25"/>
      <c r="M416" s="25"/>
      <c r="N416" s="25"/>
      <c r="O416" s="25"/>
      <c r="P416" s="25"/>
      <c r="Q416" s="25"/>
      <c r="R416" s="25"/>
      <c r="S416" s="25"/>
      <c r="T416" s="25"/>
      <c r="U416" s="25"/>
      <c r="V416" s="25"/>
      <c r="W416" s="25"/>
      <c r="X416" s="25"/>
      <c r="Y416" s="25"/>
      <c r="Z416" s="31"/>
      <c r="AA416" s="31"/>
      <c r="AB416" s="31"/>
      <c r="AC416" s="31"/>
      <c r="AD416" s="31"/>
      <c r="AE416" s="31"/>
      <c r="AF416" s="31"/>
      <c r="AG416" s="25"/>
      <c r="AH416" s="25"/>
      <c r="AI416" s="25"/>
      <c r="AJ416" s="25"/>
      <c r="AK416" s="25"/>
      <c r="AL416" s="25"/>
      <c r="AM416" s="25"/>
      <c r="AN416" s="25"/>
      <c r="AO416" s="25"/>
      <c r="AP416" s="25"/>
      <c r="AQ416" s="25"/>
      <c r="AR416" s="25"/>
      <c r="AS416" s="25"/>
      <c r="AT416" s="25"/>
      <c r="AU416" s="25"/>
      <c r="AV416" s="25"/>
      <c r="AW416" s="25"/>
      <c r="AX416" s="25"/>
      <c r="AY416" s="25"/>
      <c r="AZ416" s="25"/>
      <c r="BA416" s="25"/>
      <c r="BB416" s="25"/>
      <c r="BC416" s="25"/>
      <c r="BD416" s="25"/>
      <c r="BE416" s="25"/>
      <c r="BF416" s="25"/>
      <c r="BG416" s="25"/>
      <c r="BH416" s="25"/>
      <c r="BI416" s="25"/>
      <c r="BJ416" s="25"/>
      <c r="BK416" s="25"/>
      <c r="BL416" s="25"/>
      <c r="BM416" s="25"/>
      <c r="BN416" s="25"/>
      <c r="BO416" s="25"/>
      <c r="BP416" s="25"/>
      <c r="BQ416" s="25"/>
      <c r="BR416" s="25"/>
      <c r="BS416" s="25"/>
      <c r="BT416" s="25"/>
    </row>
    <row r="417" spans="1:72" ht="33.85" customHeight="1">
      <c r="A417" s="26"/>
      <c r="B417" s="25"/>
      <c r="C417" s="30"/>
      <c r="D417" s="25"/>
      <c r="E417" s="25"/>
      <c r="F417" s="25"/>
      <c r="G417" s="25"/>
      <c r="H417" s="25"/>
      <c r="I417" s="25"/>
      <c r="J417" s="25"/>
      <c r="K417" s="25"/>
      <c r="L417" s="25"/>
      <c r="M417" s="25"/>
      <c r="N417" s="25"/>
      <c r="O417" s="25"/>
      <c r="P417" s="25"/>
      <c r="Q417" s="25"/>
      <c r="R417" s="25"/>
      <c r="S417" s="25"/>
      <c r="T417" s="25"/>
      <c r="U417" s="25"/>
      <c r="V417" s="25"/>
      <c r="W417" s="25"/>
      <c r="X417" s="25"/>
      <c r="Y417" s="25"/>
      <c r="Z417" s="31"/>
      <c r="AA417" s="31"/>
      <c r="AB417" s="31"/>
      <c r="AC417" s="31"/>
      <c r="AD417" s="31"/>
      <c r="AE417" s="31"/>
      <c r="AF417" s="31"/>
      <c r="AG417" s="25"/>
      <c r="AH417" s="25"/>
      <c r="AI417" s="25"/>
      <c r="AJ417" s="25"/>
      <c r="AK417" s="25"/>
      <c r="AL417" s="25"/>
      <c r="AM417" s="25"/>
      <c r="AN417" s="25"/>
      <c r="AO417" s="25"/>
      <c r="AP417" s="25"/>
      <c r="AQ417" s="25"/>
      <c r="AR417" s="25"/>
      <c r="AS417" s="25"/>
      <c r="AT417" s="25"/>
      <c r="AU417" s="25"/>
      <c r="AV417" s="25"/>
      <c r="AW417" s="25"/>
      <c r="AX417" s="25"/>
      <c r="AY417" s="25"/>
      <c r="AZ417" s="25"/>
      <c r="BA417" s="25"/>
      <c r="BB417" s="25"/>
      <c r="BC417" s="25"/>
      <c r="BD417" s="25"/>
      <c r="BE417" s="25"/>
      <c r="BF417" s="25"/>
      <c r="BG417" s="25"/>
      <c r="BH417" s="25"/>
      <c r="BI417" s="25"/>
      <c r="BJ417" s="25"/>
      <c r="BK417" s="25"/>
      <c r="BL417" s="25"/>
      <c r="BM417" s="25"/>
      <c r="BN417" s="25"/>
      <c r="BO417" s="25"/>
      <c r="BP417" s="25"/>
      <c r="BQ417" s="25"/>
      <c r="BR417" s="25"/>
      <c r="BS417" s="25"/>
      <c r="BT417" s="25"/>
    </row>
    <row r="418" spans="1:72" ht="33.85" customHeight="1">
      <c r="A418" s="26"/>
      <c r="B418" s="25"/>
      <c r="C418" s="30"/>
      <c r="D418" s="25"/>
      <c r="E418" s="25"/>
      <c r="F418" s="25"/>
      <c r="G418" s="25"/>
      <c r="H418" s="25"/>
      <c r="I418" s="25"/>
      <c r="J418" s="25"/>
      <c r="K418" s="25"/>
      <c r="L418" s="25"/>
      <c r="M418" s="25"/>
      <c r="N418" s="25"/>
      <c r="O418" s="25"/>
      <c r="P418" s="25"/>
      <c r="Q418" s="25"/>
      <c r="R418" s="25"/>
      <c r="S418" s="25"/>
      <c r="T418" s="25"/>
      <c r="U418" s="25"/>
      <c r="V418" s="25"/>
      <c r="W418" s="25"/>
      <c r="X418" s="25"/>
      <c r="Y418" s="25"/>
      <c r="Z418" s="31"/>
      <c r="AA418" s="31"/>
      <c r="AB418" s="31"/>
      <c r="AC418" s="31"/>
      <c r="AD418" s="31"/>
      <c r="AE418" s="31"/>
      <c r="AF418" s="31"/>
      <c r="AG418" s="25"/>
      <c r="AH418" s="25"/>
      <c r="AI418" s="25"/>
      <c r="AJ418" s="25"/>
      <c r="AK418" s="25"/>
      <c r="AL418" s="25"/>
      <c r="AM418" s="25"/>
      <c r="AN418" s="25"/>
      <c r="AO418" s="25"/>
      <c r="AP418" s="25"/>
      <c r="AQ418" s="25"/>
      <c r="AR418" s="25"/>
      <c r="AS418" s="25"/>
      <c r="AT418" s="25"/>
      <c r="AU418" s="25"/>
      <c r="AV418" s="25"/>
      <c r="AW418" s="25"/>
      <c r="AX418" s="25"/>
      <c r="AY418" s="25"/>
      <c r="AZ418" s="25"/>
      <c r="BA418" s="25"/>
      <c r="BB418" s="25"/>
      <c r="BC418" s="25"/>
      <c r="BD418" s="25"/>
      <c r="BE418" s="25"/>
      <c r="BF418" s="25"/>
      <c r="BG418" s="25"/>
      <c r="BH418" s="25"/>
      <c r="BI418" s="25"/>
      <c r="BJ418" s="25"/>
      <c r="BK418" s="25"/>
      <c r="BL418" s="25"/>
      <c r="BM418" s="25"/>
      <c r="BN418" s="25"/>
      <c r="BO418" s="25"/>
      <c r="BP418" s="25"/>
      <c r="BQ418" s="25"/>
      <c r="BR418" s="25"/>
      <c r="BS418" s="25"/>
      <c r="BT418" s="25"/>
    </row>
    <row r="419" spans="1:72" ht="33.85" customHeight="1">
      <c r="A419" s="26"/>
      <c r="B419" s="25"/>
      <c r="C419" s="30"/>
      <c r="D419" s="25"/>
      <c r="E419" s="25"/>
      <c r="F419" s="25"/>
      <c r="G419" s="25"/>
      <c r="H419" s="25"/>
      <c r="I419" s="25"/>
      <c r="J419" s="25"/>
      <c r="K419" s="25"/>
      <c r="L419" s="25"/>
      <c r="M419" s="25"/>
      <c r="N419" s="25"/>
      <c r="O419" s="25"/>
      <c r="P419" s="25"/>
      <c r="Q419" s="25"/>
      <c r="R419" s="25"/>
      <c r="S419" s="25"/>
      <c r="T419" s="25"/>
      <c r="U419" s="25"/>
      <c r="V419" s="25"/>
      <c r="W419" s="25"/>
      <c r="X419" s="25"/>
      <c r="Y419" s="25"/>
      <c r="Z419" s="31"/>
      <c r="AA419" s="31"/>
      <c r="AB419" s="31"/>
      <c r="AC419" s="31"/>
      <c r="AD419" s="31"/>
      <c r="AE419" s="31"/>
      <c r="AF419" s="31"/>
      <c r="AG419" s="25"/>
      <c r="AH419" s="25"/>
      <c r="AI419" s="25"/>
      <c r="AJ419" s="25"/>
      <c r="AK419" s="25"/>
      <c r="AL419" s="25"/>
      <c r="AM419" s="25"/>
      <c r="AN419" s="25"/>
      <c r="AO419" s="25"/>
      <c r="AP419" s="25"/>
      <c r="AQ419" s="25"/>
      <c r="AR419" s="25"/>
      <c r="AS419" s="25"/>
      <c r="AT419" s="25"/>
      <c r="AU419" s="25"/>
      <c r="AV419" s="25"/>
      <c r="AW419" s="25"/>
      <c r="AX419" s="25"/>
      <c r="AY419" s="25"/>
      <c r="AZ419" s="25"/>
      <c r="BA419" s="25"/>
      <c r="BB419" s="25"/>
      <c r="BC419" s="25"/>
      <c r="BD419" s="25"/>
      <c r="BE419" s="25"/>
      <c r="BF419" s="25"/>
      <c r="BG419" s="25"/>
      <c r="BH419" s="25"/>
      <c r="BI419" s="25"/>
      <c r="BJ419" s="25"/>
      <c r="BK419" s="25"/>
      <c r="BL419" s="25"/>
      <c r="BM419" s="25"/>
      <c r="BN419" s="25"/>
      <c r="BO419" s="25"/>
      <c r="BP419" s="25"/>
      <c r="BQ419" s="25"/>
      <c r="BR419" s="25"/>
      <c r="BS419" s="25"/>
      <c r="BT419" s="25"/>
    </row>
    <row r="420" spans="1:72" ht="33.85" customHeight="1">
      <c r="A420" s="26"/>
      <c r="B420" s="25"/>
      <c r="C420" s="30"/>
      <c r="D420" s="25"/>
      <c r="E420" s="25"/>
      <c r="F420" s="25"/>
      <c r="G420" s="25"/>
      <c r="H420" s="25"/>
      <c r="I420" s="25"/>
      <c r="J420" s="25"/>
      <c r="K420" s="25"/>
      <c r="L420" s="25"/>
      <c r="M420" s="25"/>
      <c r="N420" s="25"/>
      <c r="O420" s="25"/>
      <c r="P420" s="25"/>
      <c r="Q420" s="25"/>
      <c r="R420" s="25"/>
      <c r="S420" s="25"/>
      <c r="T420" s="25"/>
      <c r="U420" s="25"/>
      <c r="V420" s="25"/>
      <c r="W420" s="25"/>
      <c r="X420" s="25"/>
      <c r="Y420" s="25"/>
      <c r="Z420" s="31"/>
      <c r="AA420" s="31"/>
      <c r="AB420" s="31"/>
      <c r="AC420" s="31"/>
      <c r="AD420" s="31"/>
      <c r="AE420" s="31"/>
      <c r="AF420" s="31"/>
      <c r="AG420" s="25"/>
      <c r="AH420" s="25"/>
      <c r="AI420" s="25"/>
      <c r="AJ420" s="25"/>
      <c r="AK420" s="25"/>
      <c r="AL420" s="25"/>
      <c r="AM420" s="25"/>
      <c r="AN420" s="25"/>
      <c r="AO420" s="25"/>
      <c r="AP420" s="25"/>
      <c r="AQ420" s="25"/>
      <c r="AR420" s="25"/>
      <c r="AS420" s="25"/>
      <c r="AT420" s="25"/>
      <c r="AU420" s="25"/>
      <c r="AV420" s="25"/>
      <c r="AW420" s="25"/>
      <c r="AX420" s="25"/>
      <c r="AY420" s="25"/>
      <c r="AZ420" s="25"/>
      <c r="BA420" s="25"/>
      <c r="BB420" s="25"/>
      <c r="BC420" s="25"/>
      <c r="BD420" s="25"/>
      <c r="BE420" s="25"/>
      <c r="BF420" s="25"/>
      <c r="BG420" s="25"/>
      <c r="BH420" s="25"/>
      <c r="BI420" s="25"/>
      <c r="BJ420" s="25"/>
      <c r="BK420" s="25"/>
      <c r="BL420" s="25"/>
      <c r="BM420" s="25"/>
      <c r="BN420" s="25"/>
      <c r="BO420" s="25"/>
      <c r="BP420" s="25"/>
      <c r="BQ420" s="25"/>
      <c r="BR420" s="25"/>
      <c r="BS420" s="25"/>
      <c r="BT420" s="25"/>
    </row>
    <row r="421" spans="1:72" ht="33.85" customHeight="1">
      <c r="A421" s="26"/>
      <c r="B421" s="25"/>
      <c r="C421" s="30"/>
      <c r="D421" s="25"/>
      <c r="E421" s="25"/>
      <c r="F421" s="25"/>
      <c r="G421" s="25"/>
      <c r="H421" s="25"/>
      <c r="I421" s="25"/>
      <c r="J421" s="25"/>
      <c r="K421" s="25"/>
      <c r="L421" s="25"/>
      <c r="M421" s="25"/>
      <c r="N421" s="25"/>
      <c r="O421" s="25"/>
      <c r="P421" s="25"/>
      <c r="Q421" s="25"/>
      <c r="R421" s="25"/>
      <c r="S421" s="25"/>
      <c r="T421" s="25"/>
      <c r="U421" s="25"/>
      <c r="V421" s="25"/>
      <c r="W421" s="25"/>
      <c r="X421" s="25"/>
      <c r="Y421" s="25"/>
      <c r="Z421" s="31"/>
      <c r="AA421" s="31"/>
      <c r="AB421" s="31"/>
      <c r="AC421" s="31"/>
      <c r="AD421" s="31"/>
      <c r="AE421" s="31"/>
      <c r="AF421" s="31"/>
      <c r="AG421" s="25"/>
      <c r="AH421" s="25"/>
      <c r="AI421" s="25"/>
      <c r="AJ421" s="25"/>
      <c r="AK421" s="25"/>
      <c r="AL421" s="25"/>
      <c r="AM421" s="25"/>
      <c r="AN421" s="25"/>
      <c r="AO421" s="25"/>
      <c r="AP421" s="25"/>
      <c r="AQ421" s="25"/>
      <c r="AR421" s="25"/>
      <c r="AS421" s="25"/>
      <c r="AT421" s="25"/>
      <c r="AU421" s="25"/>
      <c r="AV421" s="25"/>
      <c r="AW421" s="25"/>
      <c r="AX421" s="25"/>
      <c r="AY421" s="25"/>
      <c r="AZ421" s="25"/>
      <c r="BA421" s="25"/>
      <c r="BB421" s="25"/>
      <c r="BC421" s="25"/>
      <c r="BD421" s="25"/>
      <c r="BE421" s="25"/>
      <c r="BF421" s="25"/>
      <c r="BG421" s="25"/>
      <c r="BH421" s="25"/>
      <c r="BI421" s="25"/>
      <c r="BJ421" s="25"/>
      <c r="BK421" s="25"/>
      <c r="BL421" s="25"/>
      <c r="BM421" s="25"/>
      <c r="BN421" s="25"/>
      <c r="BO421" s="25"/>
      <c r="BP421" s="25"/>
      <c r="BQ421" s="25"/>
      <c r="BR421" s="25"/>
      <c r="BS421" s="25"/>
      <c r="BT421" s="25"/>
    </row>
    <row r="422" spans="1:72" ht="33.85" customHeight="1">
      <c r="A422" s="26"/>
      <c r="B422" s="25"/>
      <c r="C422" s="30"/>
      <c r="D422" s="25"/>
      <c r="E422" s="25"/>
      <c r="F422" s="25"/>
      <c r="G422" s="25"/>
      <c r="H422" s="25"/>
      <c r="I422" s="25"/>
      <c r="J422" s="25"/>
      <c r="K422" s="25"/>
      <c r="L422" s="25"/>
      <c r="M422" s="25"/>
      <c r="N422" s="25"/>
      <c r="O422" s="25"/>
      <c r="P422" s="25"/>
      <c r="Q422" s="25"/>
      <c r="R422" s="25"/>
      <c r="S422" s="25"/>
      <c r="T422" s="25"/>
      <c r="U422" s="25"/>
      <c r="V422" s="25"/>
      <c r="W422" s="25"/>
      <c r="X422" s="25"/>
      <c r="Y422" s="25"/>
      <c r="Z422" s="31"/>
      <c r="AA422" s="31"/>
      <c r="AB422" s="31"/>
      <c r="AC422" s="31"/>
      <c r="AD422" s="31"/>
      <c r="AE422" s="31"/>
      <c r="AF422" s="31"/>
      <c r="AG422" s="25"/>
      <c r="AH422" s="25"/>
      <c r="AI422" s="25"/>
      <c r="AJ422" s="25"/>
      <c r="AK422" s="25"/>
      <c r="AL422" s="25"/>
      <c r="AM422" s="25"/>
      <c r="AN422" s="25"/>
      <c r="AO422" s="25"/>
      <c r="AP422" s="25"/>
      <c r="AQ422" s="25"/>
      <c r="AR422" s="25"/>
      <c r="AS422" s="25"/>
      <c r="AT422" s="25"/>
      <c r="AU422" s="25"/>
      <c r="AV422" s="25"/>
      <c r="AW422" s="25"/>
      <c r="AX422" s="25"/>
      <c r="AY422" s="25"/>
      <c r="AZ422" s="25"/>
      <c r="BA422" s="25"/>
      <c r="BB422" s="25"/>
      <c r="BC422" s="25"/>
      <c r="BD422" s="25"/>
      <c r="BE422" s="25"/>
      <c r="BF422" s="25"/>
      <c r="BG422" s="25"/>
      <c r="BH422" s="25"/>
      <c r="BI422" s="25"/>
      <c r="BJ422" s="25"/>
      <c r="BK422" s="25"/>
      <c r="BL422" s="25"/>
      <c r="BM422" s="25"/>
      <c r="BN422" s="25"/>
      <c r="BO422" s="25"/>
      <c r="BP422" s="25"/>
      <c r="BQ422" s="25"/>
      <c r="BR422" s="25"/>
      <c r="BS422" s="25"/>
      <c r="BT422" s="25"/>
    </row>
    <row r="423" spans="1:72" ht="33.85" customHeight="1">
      <c r="A423" s="26"/>
      <c r="B423" s="25"/>
      <c r="C423" s="30"/>
      <c r="D423" s="25"/>
      <c r="E423" s="25"/>
      <c r="F423" s="25"/>
      <c r="G423" s="25"/>
      <c r="H423" s="25"/>
      <c r="I423" s="25"/>
      <c r="J423" s="25"/>
      <c r="K423" s="25"/>
      <c r="L423" s="25"/>
      <c r="M423" s="25"/>
      <c r="N423" s="25"/>
      <c r="O423" s="25"/>
      <c r="P423" s="25"/>
      <c r="Q423" s="25"/>
      <c r="R423" s="25"/>
      <c r="S423" s="25"/>
      <c r="T423" s="25"/>
      <c r="U423" s="25"/>
      <c r="V423" s="25"/>
      <c r="W423" s="25"/>
      <c r="X423" s="25"/>
      <c r="Y423" s="25"/>
      <c r="Z423" s="31"/>
      <c r="AA423" s="31"/>
      <c r="AB423" s="31"/>
      <c r="AC423" s="31"/>
      <c r="AD423" s="31"/>
      <c r="AE423" s="31"/>
      <c r="AF423" s="31"/>
      <c r="AG423" s="25"/>
      <c r="AH423" s="25"/>
      <c r="AI423" s="25"/>
      <c r="AJ423" s="25"/>
      <c r="AK423" s="25"/>
      <c r="AL423" s="25"/>
      <c r="AM423" s="25"/>
      <c r="AN423" s="25"/>
      <c r="AO423" s="25"/>
      <c r="AP423" s="25"/>
      <c r="AQ423" s="25"/>
      <c r="AR423" s="25"/>
      <c r="AS423" s="25"/>
      <c r="AT423" s="25"/>
      <c r="AU423" s="25"/>
      <c r="AV423" s="25"/>
      <c r="AW423" s="25"/>
      <c r="AX423" s="25"/>
      <c r="AY423" s="25"/>
      <c r="AZ423" s="25"/>
      <c r="BA423" s="25"/>
      <c r="BB423" s="25"/>
      <c r="BC423" s="25"/>
      <c r="BD423" s="25"/>
      <c r="BE423" s="25"/>
      <c r="BF423" s="25"/>
      <c r="BG423" s="25"/>
      <c r="BH423" s="25"/>
      <c r="BI423" s="25"/>
      <c r="BJ423" s="25"/>
      <c r="BK423" s="25"/>
      <c r="BL423" s="25"/>
      <c r="BM423" s="25"/>
      <c r="BN423" s="25"/>
      <c r="BO423" s="25"/>
      <c r="BP423" s="25"/>
      <c r="BQ423" s="25"/>
      <c r="BR423" s="25"/>
      <c r="BS423" s="25"/>
      <c r="BT423" s="25"/>
    </row>
    <row r="424" spans="1:72" ht="33.85" customHeight="1">
      <c r="A424" s="26"/>
      <c r="B424" s="25"/>
      <c r="C424" s="30"/>
      <c r="D424" s="25"/>
      <c r="E424" s="25"/>
      <c r="F424" s="25"/>
      <c r="G424" s="25"/>
      <c r="H424" s="25"/>
      <c r="I424" s="25"/>
      <c r="J424" s="25"/>
      <c r="K424" s="25"/>
      <c r="L424" s="25"/>
      <c r="M424" s="25"/>
      <c r="N424" s="25"/>
      <c r="O424" s="25"/>
      <c r="P424" s="25"/>
      <c r="Q424" s="25"/>
      <c r="R424" s="25"/>
      <c r="S424" s="25"/>
      <c r="T424" s="25"/>
      <c r="U424" s="25"/>
      <c r="V424" s="25"/>
      <c r="W424" s="25"/>
      <c r="X424" s="25"/>
      <c r="Y424" s="25"/>
      <c r="Z424" s="31"/>
      <c r="AA424" s="31"/>
      <c r="AB424" s="31"/>
      <c r="AC424" s="31"/>
      <c r="AD424" s="31"/>
      <c r="AE424" s="31"/>
      <c r="AF424" s="31"/>
      <c r="AG424" s="25"/>
      <c r="AH424" s="25"/>
      <c r="AI424" s="25"/>
      <c r="AJ424" s="25"/>
      <c r="AK424" s="25"/>
      <c r="AL424" s="25"/>
      <c r="AM424" s="25"/>
      <c r="AN424" s="25"/>
      <c r="AO424" s="25"/>
      <c r="AP424" s="25"/>
      <c r="AQ424" s="25"/>
      <c r="AR424" s="25"/>
      <c r="AS424" s="25"/>
      <c r="AT424" s="25"/>
      <c r="AU424" s="25"/>
      <c r="AV424" s="25"/>
      <c r="AW424" s="25"/>
      <c r="AX424" s="25"/>
      <c r="AY424" s="25"/>
      <c r="AZ424" s="25"/>
      <c r="BA424" s="25"/>
      <c r="BB424" s="25"/>
      <c r="BC424" s="25"/>
      <c r="BD424" s="25"/>
      <c r="BE424" s="25"/>
      <c r="BF424" s="25"/>
      <c r="BG424" s="25"/>
      <c r="BH424" s="25"/>
      <c r="BI424" s="25"/>
      <c r="BJ424" s="25"/>
      <c r="BK424" s="25"/>
      <c r="BL424" s="25"/>
      <c r="BM424" s="25"/>
      <c r="BN424" s="25"/>
      <c r="BO424" s="25"/>
      <c r="BP424" s="25"/>
      <c r="BQ424" s="25"/>
      <c r="BR424" s="25"/>
      <c r="BS424" s="25"/>
      <c r="BT424" s="25"/>
    </row>
    <row r="425" spans="1:72" ht="33.85" customHeight="1">
      <c r="A425" s="26"/>
      <c r="B425" s="25"/>
      <c r="C425" s="30"/>
      <c r="D425" s="25"/>
      <c r="E425" s="25"/>
      <c r="F425" s="25"/>
      <c r="G425" s="25"/>
      <c r="H425" s="25"/>
      <c r="I425" s="25"/>
      <c r="J425" s="25"/>
      <c r="K425" s="25"/>
      <c r="L425" s="25"/>
      <c r="M425" s="25"/>
      <c r="N425" s="25"/>
      <c r="O425" s="25"/>
      <c r="P425" s="25"/>
      <c r="Q425" s="25"/>
      <c r="R425" s="25"/>
      <c r="S425" s="25"/>
      <c r="T425" s="25"/>
      <c r="U425" s="25"/>
      <c r="V425" s="25"/>
      <c r="W425" s="25"/>
      <c r="X425" s="25"/>
      <c r="Y425" s="25"/>
      <c r="Z425" s="31"/>
      <c r="AA425" s="31"/>
      <c r="AB425" s="31"/>
      <c r="AC425" s="31"/>
      <c r="AD425" s="31"/>
      <c r="AE425" s="31"/>
      <c r="AF425" s="31"/>
      <c r="AG425" s="25"/>
      <c r="AH425" s="25"/>
      <c r="AI425" s="25"/>
      <c r="AJ425" s="25"/>
      <c r="AK425" s="25"/>
      <c r="AL425" s="25"/>
      <c r="AM425" s="25"/>
      <c r="AN425" s="25"/>
      <c r="AO425" s="25"/>
      <c r="AP425" s="25"/>
      <c r="AQ425" s="25"/>
      <c r="AR425" s="25"/>
      <c r="AS425" s="25"/>
      <c r="AT425" s="25"/>
      <c r="AU425" s="25"/>
      <c r="AV425" s="25"/>
      <c r="AW425" s="25"/>
      <c r="AX425" s="25"/>
      <c r="AY425" s="25"/>
      <c r="AZ425" s="25"/>
      <c r="BA425" s="25"/>
      <c r="BB425" s="25"/>
      <c r="BC425" s="25"/>
      <c r="BD425" s="25"/>
      <c r="BE425" s="25"/>
      <c r="BF425" s="25"/>
      <c r="BG425" s="25"/>
      <c r="BH425" s="25"/>
      <c r="BI425" s="25"/>
      <c r="BJ425" s="25"/>
      <c r="BK425" s="25"/>
      <c r="BL425" s="25"/>
      <c r="BM425" s="25"/>
      <c r="BN425" s="25"/>
      <c r="BO425" s="25"/>
      <c r="BP425" s="25"/>
      <c r="BQ425" s="25"/>
      <c r="BR425" s="25"/>
      <c r="BS425" s="25"/>
      <c r="BT425" s="25"/>
    </row>
    <row r="426" spans="1:72" ht="33.85" customHeight="1">
      <c r="A426" s="26"/>
      <c r="B426" s="25"/>
      <c r="C426" s="30"/>
      <c r="D426" s="25"/>
      <c r="E426" s="25"/>
      <c r="F426" s="25"/>
      <c r="G426" s="25"/>
      <c r="H426" s="25"/>
      <c r="I426" s="25"/>
      <c r="J426" s="25"/>
      <c r="K426" s="25"/>
      <c r="L426" s="25"/>
      <c r="M426" s="25"/>
      <c r="N426" s="25"/>
      <c r="O426" s="25"/>
      <c r="P426" s="25"/>
      <c r="Q426" s="25"/>
      <c r="R426" s="25"/>
      <c r="S426" s="25"/>
      <c r="T426" s="25"/>
      <c r="U426" s="25"/>
      <c r="V426" s="25"/>
      <c r="W426" s="25"/>
      <c r="X426" s="25"/>
      <c r="Y426" s="25"/>
      <c r="Z426" s="31"/>
      <c r="AA426" s="31"/>
      <c r="AB426" s="31"/>
      <c r="AC426" s="31"/>
      <c r="AD426" s="31"/>
      <c r="AE426" s="31"/>
      <c r="AF426" s="31"/>
      <c r="AG426" s="25"/>
      <c r="AH426" s="25"/>
      <c r="AI426" s="25"/>
      <c r="AJ426" s="25"/>
      <c r="AK426" s="25"/>
      <c r="AL426" s="25"/>
      <c r="AM426" s="25"/>
      <c r="AN426" s="25"/>
      <c r="AO426" s="25"/>
      <c r="AP426" s="25"/>
      <c r="AQ426" s="25"/>
      <c r="AR426" s="25"/>
      <c r="AS426" s="25"/>
      <c r="AT426" s="25"/>
      <c r="AU426" s="25"/>
      <c r="AV426" s="25"/>
      <c r="AW426" s="25"/>
      <c r="AX426" s="25"/>
      <c r="AY426" s="25"/>
      <c r="AZ426" s="25"/>
      <c r="BA426" s="25"/>
      <c r="BB426" s="25"/>
      <c r="BC426" s="25"/>
      <c r="BD426" s="25"/>
      <c r="BE426" s="25"/>
      <c r="BF426" s="25"/>
      <c r="BG426" s="25"/>
      <c r="BH426" s="25"/>
      <c r="BI426" s="25"/>
      <c r="BJ426" s="25"/>
      <c r="BK426" s="25"/>
      <c r="BL426" s="25"/>
      <c r="BM426" s="25"/>
      <c r="BN426" s="25"/>
      <c r="BO426" s="25"/>
      <c r="BP426" s="25"/>
      <c r="BQ426" s="25"/>
      <c r="BR426" s="25"/>
      <c r="BS426" s="25"/>
      <c r="BT426" s="25"/>
    </row>
    <row r="427" spans="1:72" ht="33.85" customHeight="1">
      <c r="A427" s="26"/>
      <c r="B427" s="25"/>
      <c r="C427" s="30"/>
      <c r="D427" s="25"/>
      <c r="E427" s="25"/>
      <c r="F427" s="25"/>
      <c r="G427" s="25"/>
      <c r="H427" s="25"/>
      <c r="I427" s="25"/>
      <c r="J427" s="25"/>
      <c r="K427" s="25"/>
      <c r="L427" s="25"/>
      <c r="M427" s="25"/>
      <c r="N427" s="25"/>
      <c r="O427" s="25"/>
      <c r="P427" s="25"/>
      <c r="Q427" s="25"/>
      <c r="R427" s="25"/>
      <c r="S427" s="25"/>
      <c r="T427" s="25"/>
      <c r="U427" s="25"/>
      <c r="V427" s="25"/>
      <c r="W427" s="25"/>
      <c r="X427" s="25"/>
      <c r="Y427" s="25"/>
      <c r="Z427" s="31"/>
      <c r="AA427" s="31"/>
      <c r="AB427" s="31"/>
      <c r="AC427" s="31"/>
      <c r="AD427" s="31"/>
      <c r="AE427" s="31"/>
      <c r="AF427" s="31"/>
      <c r="AG427" s="25"/>
      <c r="AH427" s="25"/>
      <c r="AI427" s="25"/>
      <c r="AJ427" s="25"/>
      <c r="AK427" s="25"/>
      <c r="AL427" s="25"/>
      <c r="AM427" s="25"/>
      <c r="AN427" s="25"/>
      <c r="AO427" s="25"/>
      <c r="AP427" s="25"/>
      <c r="AQ427" s="25"/>
      <c r="AR427" s="25"/>
      <c r="AS427" s="25"/>
      <c r="AT427" s="25"/>
      <c r="AU427" s="25"/>
      <c r="AV427" s="25"/>
      <c r="AW427" s="25"/>
      <c r="AX427" s="25"/>
      <c r="AY427" s="25"/>
      <c r="AZ427" s="25"/>
      <c r="BA427" s="25"/>
      <c r="BB427" s="25"/>
      <c r="BC427" s="25"/>
      <c r="BD427" s="25"/>
      <c r="BE427" s="25"/>
      <c r="BF427" s="25"/>
      <c r="BG427" s="25"/>
      <c r="BH427" s="25"/>
      <c r="BI427" s="25"/>
      <c r="BJ427" s="25"/>
      <c r="BK427" s="25"/>
      <c r="BL427" s="25"/>
      <c r="BM427" s="25"/>
      <c r="BN427" s="25"/>
      <c r="BO427" s="25"/>
      <c r="BP427" s="25"/>
      <c r="BQ427" s="25"/>
      <c r="BR427" s="25"/>
      <c r="BS427" s="25"/>
      <c r="BT427" s="25"/>
    </row>
    <row r="428" spans="1:72" ht="33.85" customHeight="1">
      <c r="A428" s="26"/>
      <c r="B428" s="25"/>
      <c r="C428" s="30"/>
      <c r="D428" s="25"/>
      <c r="E428" s="25"/>
      <c r="F428" s="25"/>
      <c r="G428" s="25"/>
      <c r="H428" s="25"/>
      <c r="I428" s="25"/>
      <c r="J428" s="25"/>
      <c r="K428" s="25"/>
      <c r="L428" s="25"/>
      <c r="M428" s="25"/>
      <c r="N428" s="25"/>
      <c r="O428" s="25"/>
      <c r="P428" s="25"/>
      <c r="Q428" s="25"/>
      <c r="R428" s="25"/>
      <c r="S428" s="25"/>
      <c r="T428" s="25"/>
      <c r="U428" s="25"/>
      <c r="V428" s="25"/>
      <c r="W428" s="25"/>
      <c r="X428" s="25"/>
      <c r="Y428" s="25"/>
      <c r="Z428" s="31"/>
      <c r="AA428" s="31"/>
      <c r="AB428" s="31"/>
      <c r="AC428" s="31"/>
      <c r="AD428" s="31"/>
      <c r="AE428" s="31"/>
      <c r="AF428" s="31"/>
      <c r="AG428" s="25"/>
      <c r="AH428" s="25"/>
      <c r="AI428" s="25"/>
      <c r="AJ428" s="25"/>
      <c r="AK428" s="25"/>
      <c r="AL428" s="25"/>
      <c r="AM428" s="25"/>
      <c r="AN428" s="25"/>
      <c r="AO428" s="25"/>
      <c r="AP428" s="25"/>
      <c r="AQ428" s="25"/>
      <c r="AR428" s="25"/>
      <c r="AS428" s="25"/>
      <c r="AT428" s="25"/>
      <c r="AU428" s="25"/>
      <c r="AV428" s="25"/>
      <c r="AW428" s="25"/>
      <c r="AX428" s="25"/>
      <c r="AY428" s="25"/>
      <c r="AZ428" s="25"/>
      <c r="BA428" s="25"/>
      <c r="BB428" s="25"/>
      <c r="BC428" s="25"/>
      <c r="BD428" s="25"/>
      <c r="BE428" s="25"/>
      <c r="BF428" s="25"/>
      <c r="BG428" s="25"/>
      <c r="BH428" s="25"/>
      <c r="BI428" s="25"/>
      <c r="BJ428" s="25"/>
      <c r="BK428" s="25"/>
      <c r="BL428" s="25"/>
      <c r="BM428" s="25"/>
      <c r="BN428" s="25"/>
      <c r="BO428" s="25"/>
      <c r="BP428" s="25"/>
      <c r="BQ428" s="25"/>
      <c r="BR428" s="25"/>
      <c r="BS428" s="25"/>
      <c r="BT428" s="25"/>
    </row>
    <row r="429" spans="1:72" ht="33.85" customHeight="1">
      <c r="A429" s="26"/>
      <c r="B429" s="25"/>
      <c r="C429" s="30"/>
      <c r="D429" s="25"/>
      <c r="E429" s="25"/>
      <c r="F429" s="25"/>
      <c r="G429" s="25"/>
      <c r="H429" s="25"/>
      <c r="I429" s="25"/>
      <c r="J429" s="25"/>
      <c r="K429" s="25"/>
      <c r="L429" s="25"/>
      <c r="M429" s="25"/>
      <c r="N429" s="25"/>
      <c r="O429" s="25"/>
      <c r="P429" s="25"/>
      <c r="Q429" s="25"/>
      <c r="R429" s="25"/>
      <c r="S429" s="25"/>
      <c r="T429" s="25"/>
      <c r="U429" s="25"/>
      <c r="V429" s="25"/>
      <c r="W429" s="25"/>
      <c r="X429" s="25"/>
      <c r="Y429" s="25"/>
      <c r="Z429" s="31"/>
      <c r="AA429" s="31"/>
      <c r="AB429" s="31"/>
      <c r="AC429" s="31"/>
      <c r="AD429" s="31"/>
      <c r="AE429" s="31"/>
      <c r="AF429" s="31"/>
      <c r="AG429" s="25"/>
      <c r="AH429" s="25"/>
      <c r="AI429" s="25"/>
      <c r="AJ429" s="25"/>
      <c r="AK429" s="25"/>
      <c r="AL429" s="25"/>
      <c r="AM429" s="25"/>
      <c r="AN429" s="25"/>
      <c r="AO429" s="25"/>
      <c r="AP429" s="25"/>
      <c r="AQ429" s="25"/>
      <c r="AR429" s="25"/>
      <c r="AS429" s="25"/>
      <c r="AT429" s="25"/>
      <c r="AU429" s="25"/>
      <c r="AV429" s="25"/>
      <c r="AW429" s="25"/>
      <c r="AX429" s="25"/>
      <c r="AY429" s="25"/>
      <c r="AZ429" s="25"/>
      <c r="BA429" s="25"/>
      <c r="BB429" s="25"/>
      <c r="BC429" s="25"/>
      <c r="BD429" s="25"/>
      <c r="BE429" s="25"/>
      <c r="BF429" s="25"/>
      <c r="BG429" s="25"/>
      <c r="BH429" s="25"/>
      <c r="BI429" s="25"/>
      <c r="BJ429" s="25"/>
      <c r="BK429" s="25"/>
      <c r="BL429" s="25"/>
      <c r="BM429" s="25"/>
      <c r="BN429" s="25"/>
      <c r="BO429" s="25"/>
      <c r="BP429" s="25"/>
      <c r="BQ429" s="25"/>
      <c r="BR429" s="25"/>
      <c r="BS429" s="25"/>
      <c r="BT429" s="25"/>
    </row>
    <row r="430" spans="1:72" ht="33.85" customHeight="1">
      <c r="A430" s="26"/>
      <c r="B430" s="25"/>
      <c r="C430" s="30"/>
      <c r="D430" s="25"/>
      <c r="E430" s="25"/>
      <c r="F430" s="25"/>
      <c r="G430" s="25"/>
      <c r="H430" s="25"/>
      <c r="I430" s="25"/>
      <c r="J430" s="25"/>
      <c r="K430" s="25"/>
      <c r="L430" s="25"/>
      <c r="M430" s="25"/>
      <c r="N430" s="25"/>
      <c r="O430" s="25"/>
      <c r="P430" s="25"/>
      <c r="Q430" s="25"/>
      <c r="R430" s="25"/>
      <c r="S430" s="25"/>
      <c r="T430" s="25"/>
      <c r="U430" s="25"/>
      <c r="V430" s="25"/>
      <c r="W430" s="25"/>
      <c r="X430" s="25"/>
      <c r="Y430" s="25"/>
      <c r="Z430" s="31"/>
      <c r="AA430" s="31"/>
      <c r="AB430" s="31"/>
      <c r="AC430" s="31"/>
      <c r="AD430" s="31"/>
      <c r="AE430" s="31"/>
      <c r="AF430" s="31"/>
      <c r="AG430" s="25"/>
      <c r="AH430" s="25"/>
      <c r="AI430" s="25"/>
      <c r="AJ430" s="25"/>
      <c r="AK430" s="25"/>
      <c r="AL430" s="25"/>
      <c r="AM430" s="25"/>
      <c r="AN430" s="25"/>
      <c r="AO430" s="25"/>
      <c r="AP430" s="25"/>
      <c r="AQ430" s="25"/>
      <c r="AR430" s="25"/>
      <c r="AS430" s="25"/>
      <c r="AT430" s="25"/>
      <c r="AU430" s="25"/>
      <c r="AV430" s="25"/>
      <c r="AW430" s="25"/>
      <c r="AX430" s="25"/>
      <c r="AY430" s="25"/>
      <c r="AZ430" s="25"/>
      <c r="BA430" s="25"/>
      <c r="BB430" s="25"/>
      <c r="BC430" s="25"/>
      <c r="BD430" s="25"/>
      <c r="BE430" s="25"/>
      <c r="BF430" s="25"/>
      <c r="BG430" s="25"/>
      <c r="BH430" s="25"/>
      <c r="BI430" s="25"/>
      <c r="BJ430" s="25"/>
      <c r="BK430" s="25"/>
      <c r="BL430" s="25"/>
      <c r="BM430" s="25"/>
      <c r="BN430" s="25"/>
      <c r="BO430" s="25"/>
      <c r="BP430" s="25"/>
      <c r="BQ430" s="25"/>
      <c r="BR430" s="25"/>
      <c r="BS430" s="25"/>
      <c r="BT430" s="25"/>
    </row>
    <row r="431" spans="1:72" ht="33.85" customHeight="1">
      <c r="A431" s="26"/>
      <c r="B431" s="25"/>
      <c r="C431" s="30"/>
      <c r="D431" s="25"/>
      <c r="E431" s="25"/>
      <c r="F431" s="25"/>
      <c r="G431" s="25"/>
      <c r="H431" s="25"/>
      <c r="I431" s="25"/>
      <c r="J431" s="25"/>
      <c r="K431" s="25"/>
      <c r="L431" s="25"/>
      <c r="M431" s="25"/>
      <c r="N431" s="25"/>
      <c r="O431" s="25"/>
      <c r="P431" s="25"/>
      <c r="Q431" s="25"/>
      <c r="R431" s="25"/>
      <c r="S431" s="25"/>
      <c r="T431" s="25"/>
      <c r="U431" s="25"/>
      <c r="V431" s="25"/>
      <c r="W431" s="25"/>
      <c r="X431" s="25"/>
      <c r="Y431" s="25"/>
      <c r="Z431" s="31"/>
      <c r="AA431" s="31"/>
      <c r="AB431" s="31"/>
      <c r="AC431" s="31"/>
      <c r="AD431" s="31"/>
      <c r="AE431" s="31"/>
      <c r="AF431" s="31"/>
      <c r="AG431" s="25"/>
      <c r="AH431" s="25"/>
      <c r="AI431" s="25"/>
      <c r="AJ431" s="25"/>
      <c r="AK431" s="25"/>
      <c r="AL431" s="25"/>
      <c r="AM431" s="25"/>
      <c r="AN431" s="25"/>
      <c r="AO431" s="25"/>
      <c r="AP431" s="25"/>
      <c r="AQ431" s="25"/>
      <c r="AR431" s="25"/>
      <c r="AS431" s="25"/>
      <c r="AT431" s="25"/>
      <c r="AU431" s="25"/>
      <c r="AV431" s="25"/>
      <c r="AW431" s="25"/>
      <c r="AX431" s="25"/>
      <c r="AY431" s="25"/>
      <c r="AZ431" s="25"/>
      <c r="BA431" s="25"/>
      <c r="BB431" s="25"/>
      <c r="BC431" s="25"/>
      <c r="BD431" s="25"/>
      <c r="BE431" s="25"/>
      <c r="BF431" s="25"/>
      <c r="BG431" s="25"/>
      <c r="BH431" s="25"/>
      <c r="BI431" s="25"/>
      <c r="BJ431" s="25"/>
      <c r="BK431" s="25"/>
      <c r="BL431" s="25"/>
      <c r="BM431" s="25"/>
      <c r="BN431" s="25"/>
      <c r="BO431" s="25"/>
      <c r="BP431" s="25"/>
      <c r="BQ431" s="25"/>
      <c r="BR431" s="25"/>
      <c r="BS431" s="25"/>
      <c r="BT431" s="25"/>
    </row>
    <row r="432" spans="1:72" ht="33.85" customHeight="1">
      <c r="A432" s="26"/>
      <c r="B432" s="25"/>
      <c r="C432" s="30"/>
      <c r="D432" s="25"/>
      <c r="E432" s="25"/>
      <c r="F432" s="25"/>
      <c r="G432" s="25"/>
      <c r="H432" s="25"/>
      <c r="I432" s="25"/>
      <c r="J432" s="25"/>
      <c r="K432" s="25"/>
      <c r="L432" s="25"/>
      <c r="M432" s="25"/>
      <c r="N432" s="25"/>
      <c r="O432" s="25"/>
      <c r="P432" s="25"/>
      <c r="Q432" s="25"/>
      <c r="R432" s="25"/>
      <c r="S432" s="25"/>
      <c r="T432" s="25"/>
      <c r="U432" s="25"/>
      <c r="V432" s="25"/>
      <c r="W432" s="25"/>
      <c r="X432" s="25"/>
      <c r="Y432" s="25"/>
      <c r="Z432" s="31"/>
      <c r="AA432" s="31"/>
      <c r="AB432" s="31"/>
      <c r="AC432" s="31"/>
      <c r="AD432" s="31"/>
      <c r="AE432" s="31"/>
      <c r="AF432" s="31"/>
      <c r="AG432" s="25"/>
      <c r="AH432" s="25"/>
      <c r="AI432" s="25"/>
      <c r="AJ432" s="25"/>
      <c r="AK432" s="25"/>
      <c r="AL432" s="25"/>
      <c r="AM432" s="25"/>
      <c r="AN432" s="25"/>
      <c r="AO432" s="25"/>
      <c r="AP432" s="25"/>
      <c r="AQ432" s="25"/>
      <c r="AR432" s="25"/>
      <c r="AS432" s="25"/>
      <c r="AT432" s="25"/>
      <c r="AU432" s="25"/>
      <c r="AV432" s="25"/>
      <c r="AW432" s="25"/>
      <c r="AX432" s="25"/>
      <c r="AY432" s="25"/>
      <c r="AZ432" s="25"/>
      <c r="BA432" s="25"/>
      <c r="BB432" s="25"/>
      <c r="BC432" s="25"/>
      <c r="BD432" s="25"/>
      <c r="BE432" s="25"/>
      <c r="BF432" s="25"/>
      <c r="BG432" s="25"/>
      <c r="BH432" s="25"/>
      <c r="BI432" s="25"/>
      <c r="BJ432" s="25"/>
      <c r="BK432" s="25"/>
      <c r="BL432" s="25"/>
      <c r="BM432" s="25"/>
      <c r="BN432" s="25"/>
      <c r="BO432" s="25"/>
      <c r="BP432" s="25"/>
      <c r="BQ432" s="25"/>
      <c r="BR432" s="25"/>
      <c r="BS432" s="25"/>
      <c r="BT432" s="25"/>
    </row>
    <row r="433" spans="1:72" ht="33.85" customHeight="1">
      <c r="A433" s="26"/>
      <c r="B433" s="25"/>
      <c r="C433" s="30"/>
      <c r="D433" s="25"/>
      <c r="E433" s="25"/>
      <c r="F433" s="25"/>
      <c r="G433" s="25"/>
      <c r="H433" s="25"/>
      <c r="I433" s="25"/>
      <c r="J433" s="25"/>
      <c r="K433" s="25"/>
      <c r="L433" s="25"/>
      <c r="M433" s="25"/>
      <c r="N433" s="25"/>
      <c r="O433" s="25"/>
      <c r="P433" s="25"/>
      <c r="Q433" s="25"/>
      <c r="R433" s="25"/>
      <c r="S433" s="25"/>
      <c r="T433" s="25"/>
      <c r="U433" s="25"/>
      <c r="V433" s="25"/>
      <c r="W433" s="25"/>
      <c r="X433" s="25"/>
      <c r="Y433" s="25"/>
      <c r="Z433" s="31"/>
      <c r="AA433" s="31"/>
      <c r="AB433" s="31"/>
      <c r="AC433" s="31"/>
      <c r="AD433" s="31"/>
      <c r="AE433" s="31"/>
      <c r="AF433" s="31"/>
      <c r="AG433" s="25"/>
      <c r="AH433" s="25"/>
      <c r="AI433" s="25"/>
      <c r="AJ433" s="25"/>
      <c r="AK433" s="25"/>
      <c r="AL433" s="25"/>
      <c r="AM433" s="25"/>
      <c r="AN433" s="25"/>
      <c r="AO433" s="25"/>
      <c r="AP433" s="25"/>
      <c r="AQ433" s="25"/>
      <c r="AR433" s="25"/>
      <c r="AS433" s="25"/>
      <c r="AT433" s="25"/>
      <c r="AU433" s="25"/>
      <c r="AV433" s="25"/>
      <c r="AW433" s="25"/>
      <c r="AX433" s="25"/>
      <c r="AY433" s="25"/>
      <c r="AZ433" s="25"/>
      <c r="BA433" s="25"/>
      <c r="BB433" s="25"/>
      <c r="BC433" s="25"/>
      <c r="BD433" s="25"/>
      <c r="BE433" s="25"/>
      <c r="BF433" s="25"/>
      <c r="BG433" s="25"/>
      <c r="BH433" s="25"/>
      <c r="BI433" s="25"/>
      <c r="BJ433" s="25"/>
      <c r="BK433" s="25"/>
      <c r="BL433" s="25"/>
      <c r="BM433" s="25"/>
      <c r="BN433" s="25"/>
      <c r="BO433" s="25"/>
      <c r="BP433" s="25"/>
      <c r="BQ433" s="25"/>
      <c r="BR433" s="25"/>
      <c r="BS433" s="25"/>
      <c r="BT433" s="25"/>
    </row>
    <row r="434" spans="1:72" ht="33.85" customHeight="1">
      <c r="A434" s="26"/>
      <c r="B434" s="25"/>
      <c r="C434" s="30"/>
      <c r="D434" s="25"/>
      <c r="E434" s="25"/>
      <c r="F434" s="25"/>
      <c r="G434" s="25"/>
      <c r="H434" s="25"/>
      <c r="I434" s="25"/>
      <c r="J434" s="25"/>
      <c r="K434" s="25"/>
      <c r="L434" s="25"/>
      <c r="M434" s="25"/>
      <c r="N434" s="25"/>
      <c r="O434" s="25"/>
      <c r="P434" s="25"/>
      <c r="Q434" s="25"/>
      <c r="R434" s="25"/>
      <c r="S434" s="25"/>
      <c r="T434" s="25"/>
      <c r="U434" s="25"/>
      <c r="V434" s="25"/>
      <c r="W434" s="25"/>
      <c r="X434" s="25"/>
      <c r="Y434" s="25"/>
      <c r="Z434" s="31"/>
      <c r="AA434" s="31"/>
      <c r="AB434" s="31"/>
      <c r="AC434" s="31"/>
      <c r="AD434" s="31"/>
      <c r="AE434" s="31"/>
      <c r="AF434" s="31"/>
      <c r="AG434" s="25"/>
      <c r="AH434" s="25"/>
      <c r="AI434" s="25"/>
      <c r="AJ434" s="25"/>
      <c r="AK434" s="25"/>
      <c r="AL434" s="25"/>
      <c r="AM434" s="25"/>
      <c r="AN434" s="25"/>
      <c r="AO434" s="25"/>
      <c r="AP434" s="25"/>
      <c r="AQ434" s="25"/>
      <c r="AR434" s="25"/>
      <c r="AS434" s="25"/>
      <c r="AT434" s="25"/>
      <c r="AU434" s="25"/>
      <c r="AV434" s="25"/>
      <c r="AW434" s="25"/>
      <c r="AX434" s="25"/>
      <c r="AY434" s="25"/>
      <c r="AZ434" s="25"/>
      <c r="BA434" s="25"/>
      <c r="BB434" s="25"/>
      <c r="BC434" s="25"/>
      <c r="BD434" s="25"/>
      <c r="BE434" s="25"/>
      <c r="BF434" s="25"/>
      <c r="BG434" s="25"/>
      <c r="BH434" s="25"/>
      <c r="BI434" s="25"/>
      <c r="BJ434" s="25"/>
      <c r="BK434" s="25"/>
      <c r="BL434" s="25"/>
      <c r="BM434" s="25"/>
      <c r="BN434" s="25"/>
      <c r="BO434" s="25"/>
      <c r="BP434" s="25"/>
      <c r="BQ434" s="25"/>
      <c r="BR434" s="25"/>
      <c r="BS434" s="25"/>
      <c r="BT434" s="25"/>
    </row>
    <row r="435" spans="1:72" ht="33.85" customHeight="1">
      <c r="A435" s="26"/>
      <c r="B435" s="25"/>
      <c r="C435" s="30"/>
      <c r="D435" s="25"/>
      <c r="E435" s="25"/>
      <c r="F435" s="25"/>
      <c r="G435" s="25"/>
      <c r="H435" s="25"/>
      <c r="I435" s="25"/>
      <c r="J435" s="25"/>
      <c r="K435" s="25"/>
      <c r="L435" s="25"/>
      <c r="M435" s="25"/>
      <c r="N435" s="25"/>
      <c r="O435" s="25"/>
      <c r="P435" s="25"/>
      <c r="Q435" s="25"/>
      <c r="R435" s="25"/>
      <c r="S435" s="25"/>
      <c r="T435" s="25"/>
      <c r="U435" s="25"/>
      <c r="V435" s="25"/>
      <c r="W435" s="25"/>
      <c r="X435" s="25"/>
      <c r="Y435" s="25"/>
      <c r="Z435" s="31"/>
      <c r="AA435" s="31"/>
      <c r="AB435" s="31"/>
      <c r="AC435" s="31"/>
      <c r="AD435" s="31"/>
      <c r="AE435" s="31"/>
      <c r="AF435" s="31"/>
      <c r="AG435" s="25"/>
      <c r="AH435" s="25"/>
      <c r="AI435" s="25"/>
      <c r="AJ435" s="25"/>
      <c r="AK435" s="25"/>
      <c r="AL435" s="25"/>
      <c r="AM435" s="25"/>
      <c r="AN435" s="25"/>
      <c r="AO435" s="25"/>
      <c r="AP435" s="25"/>
      <c r="AQ435" s="25"/>
      <c r="AR435" s="25"/>
      <c r="AS435" s="25"/>
      <c r="AT435" s="25"/>
      <c r="AU435" s="25"/>
      <c r="AV435" s="25"/>
      <c r="AW435" s="25"/>
      <c r="AX435" s="25"/>
      <c r="AY435" s="25"/>
      <c r="AZ435" s="25"/>
      <c r="BA435" s="25"/>
      <c r="BB435" s="25"/>
      <c r="BC435" s="25"/>
      <c r="BD435" s="25"/>
      <c r="BE435" s="25"/>
      <c r="BF435" s="25"/>
      <c r="BG435" s="25"/>
      <c r="BH435" s="25"/>
      <c r="BI435" s="25"/>
      <c r="BJ435" s="25"/>
      <c r="BK435" s="25"/>
      <c r="BL435" s="25"/>
      <c r="BM435" s="25"/>
      <c r="BN435" s="25"/>
      <c r="BO435" s="25"/>
      <c r="BP435" s="25"/>
      <c r="BQ435" s="25"/>
      <c r="BR435" s="25"/>
      <c r="BS435" s="25"/>
      <c r="BT435" s="25"/>
    </row>
    <row r="436" spans="1:72" ht="33.85" customHeight="1">
      <c r="A436" s="26"/>
      <c r="B436" s="25"/>
      <c r="C436" s="30"/>
      <c r="D436" s="25"/>
      <c r="E436" s="25"/>
      <c r="F436" s="25"/>
      <c r="G436" s="25"/>
      <c r="H436" s="25"/>
      <c r="I436" s="25"/>
      <c r="J436" s="25"/>
      <c r="K436" s="25"/>
      <c r="L436" s="25"/>
      <c r="M436" s="25"/>
      <c r="N436" s="25"/>
      <c r="O436" s="25"/>
      <c r="P436" s="25"/>
      <c r="Q436" s="25"/>
      <c r="R436" s="25"/>
      <c r="S436" s="25"/>
      <c r="T436" s="25"/>
      <c r="U436" s="25"/>
      <c r="V436" s="25"/>
      <c r="W436" s="25"/>
      <c r="X436" s="25"/>
      <c r="Y436" s="25"/>
      <c r="Z436" s="31"/>
      <c r="AA436" s="31"/>
      <c r="AB436" s="31"/>
      <c r="AC436" s="31"/>
      <c r="AD436" s="31"/>
      <c r="AE436" s="31"/>
      <c r="AF436" s="31"/>
      <c r="AG436" s="25"/>
      <c r="AH436" s="25"/>
      <c r="AI436" s="25"/>
      <c r="AJ436" s="25"/>
      <c r="AK436" s="25"/>
      <c r="AL436" s="25"/>
      <c r="AM436" s="25"/>
      <c r="AN436" s="25"/>
      <c r="AO436" s="25"/>
      <c r="AP436" s="25"/>
      <c r="AQ436" s="25"/>
      <c r="AR436" s="25"/>
      <c r="AS436" s="25"/>
      <c r="AT436" s="25"/>
      <c r="AU436" s="25"/>
      <c r="AV436" s="25"/>
      <c r="AW436" s="25"/>
      <c r="AX436" s="25"/>
      <c r="AY436" s="25"/>
      <c r="AZ436" s="25"/>
      <c r="BA436" s="25"/>
      <c r="BB436" s="25"/>
      <c r="BC436" s="25"/>
      <c r="BD436" s="25"/>
      <c r="BE436" s="25"/>
      <c r="BF436" s="25"/>
      <c r="BG436" s="25"/>
      <c r="BH436" s="25"/>
      <c r="BI436" s="25"/>
      <c r="BJ436" s="25"/>
      <c r="BK436" s="25"/>
      <c r="BL436" s="25"/>
      <c r="BM436" s="25"/>
      <c r="BN436" s="25"/>
      <c r="BO436" s="25"/>
      <c r="BP436" s="25"/>
      <c r="BQ436" s="25"/>
      <c r="BR436" s="25"/>
      <c r="BS436" s="25"/>
      <c r="BT436" s="25"/>
    </row>
    <row r="437" spans="1:72" ht="33.85" customHeight="1">
      <c r="A437" s="26"/>
      <c r="B437" s="25"/>
      <c r="C437" s="30"/>
      <c r="D437" s="25"/>
      <c r="E437" s="25"/>
      <c r="F437" s="25"/>
      <c r="G437" s="25"/>
      <c r="H437" s="25"/>
      <c r="I437" s="25"/>
      <c r="J437" s="25"/>
      <c r="K437" s="25"/>
      <c r="L437" s="25"/>
      <c r="M437" s="25"/>
      <c r="N437" s="25"/>
      <c r="O437" s="25"/>
      <c r="P437" s="25"/>
      <c r="Q437" s="25"/>
      <c r="R437" s="25"/>
      <c r="S437" s="25"/>
      <c r="T437" s="25"/>
      <c r="U437" s="25"/>
      <c r="V437" s="25"/>
      <c r="W437" s="25"/>
      <c r="X437" s="25"/>
      <c r="Y437" s="25"/>
      <c r="Z437" s="31"/>
      <c r="AA437" s="31"/>
      <c r="AB437" s="31"/>
      <c r="AC437" s="31"/>
      <c r="AD437" s="31"/>
      <c r="AE437" s="31"/>
      <c r="AF437" s="31"/>
      <c r="AG437" s="25"/>
      <c r="AH437" s="25"/>
      <c r="AI437" s="25"/>
      <c r="AJ437" s="25"/>
      <c r="AK437" s="25"/>
      <c r="AL437" s="25"/>
      <c r="AM437" s="25"/>
      <c r="AN437" s="25"/>
      <c r="AO437" s="25"/>
      <c r="AP437" s="25"/>
      <c r="AQ437" s="25"/>
      <c r="AR437" s="25"/>
      <c r="AS437" s="25"/>
      <c r="AT437" s="25"/>
      <c r="AU437" s="25"/>
      <c r="AV437" s="25"/>
      <c r="AW437" s="25"/>
      <c r="AX437" s="25"/>
      <c r="AY437" s="25"/>
      <c r="AZ437" s="25"/>
      <c r="BA437" s="25"/>
      <c r="BB437" s="25"/>
      <c r="BC437" s="25"/>
      <c r="BD437" s="25"/>
      <c r="BE437" s="25"/>
      <c r="BF437" s="25"/>
      <c r="BG437" s="25"/>
      <c r="BH437" s="25"/>
      <c r="BI437" s="25"/>
      <c r="BJ437" s="25"/>
      <c r="BK437" s="25"/>
      <c r="BL437" s="25"/>
      <c r="BM437" s="25"/>
      <c r="BN437" s="25"/>
      <c r="BO437" s="25"/>
      <c r="BP437" s="25"/>
      <c r="BQ437" s="25"/>
      <c r="BR437" s="25"/>
      <c r="BS437" s="25"/>
      <c r="BT437" s="25"/>
    </row>
    <row r="438" spans="1:72" ht="33.85" customHeight="1">
      <c r="A438" s="26"/>
      <c r="B438" s="25"/>
      <c r="C438" s="30"/>
      <c r="D438" s="25"/>
      <c r="E438" s="25"/>
      <c r="F438" s="25"/>
      <c r="G438" s="25"/>
      <c r="H438" s="25"/>
      <c r="I438" s="25"/>
      <c r="J438" s="25"/>
      <c r="K438" s="25"/>
      <c r="L438" s="25"/>
      <c r="M438" s="25"/>
      <c r="N438" s="25"/>
      <c r="O438" s="25"/>
      <c r="P438" s="25"/>
      <c r="Q438" s="25"/>
      <c r="R438" s="25"/>
      <c r="S438" s="25"/>
      <c r="T438" s="25"/>
      <c r="U438" s="25"/>
      <c r="V438" s="25"/>
      <c r="W438" s="25"/>
      <c r="X438" s="25"/>
      <c r="Y438" s="25"/>
      <c r="Z438" s="31"/>
      <c r="AA438" s="31"/>
      <c r="AB438" s="31"/>
      <c r="AC438" s="31"/>
      <c r="AD438" s="31"/>
      <c r="AE438" s="31"/>
      <c r="AF438" s="31"/>
      <c r="AG438" s="25"/>
      <c r="AH438" s="25"/>
      <c r="AI438" s="25"/>
      <c r="AJ438" s="25"/>
      <c r="AK438" s="25"/>
      <c r="AL438" s="25"/>
      <c r="AM438" s="25"/>
      <c r="AN438" s="25"/>
      <c r="AO438" s="25"/>
      <c r="AP438" s="25"/>
      <c r="AQ438" s="25"/>
      <c r="AR438" s="25"/>
      <c r="AS438" s="25"/>
      <c r="AT438" s="25"/>
      <c r="AU438" s="25"/>
      <c r="AV438" s="25"/>
      <c r="AW438" s="25"/>
      <c r="AX438" s="25"/>
      <c r="AY438" s="25"/>
      <c r="AZ438" s="25"/>
      <c r="BA438" s="25"/>
      <c r="BB438" s="25"/>
      <c r="BC438" s="25"/>
      <c r="BD438" s="25"/>
      <c r="BE438" s="25"/>
      <c r="BF438" s="25"/>
      <c r="BG438" s="25"/>
      <c r="BH438" s="25"/>
      <c r="BI438" s="25"/>
      <c r="BJ438" s="25"/>
      <c r="BK438" s="25"/>
      <c r="BL438" s="25"/>
      <c r="BM438" s="25"/>
      <c r="BN438" s="25"/>
      <c r="BO438" s="25"/>
      <c r="BP438" s="25"/>
      <c r="BQ438" s="25"/>
      <c r="BR438" s="25"/>
      <c r="BS438" s="25"/>
      <c r="BT438" s="25"/>
    </row>
    <row r="439" spans="1:72" ht="33.85" customHeight="1">
      <c r="A439" s="26"/>
      <c r="B439" s="25"/>
      <c r="C439" s="30"/>
      <c r="D439" s="25"/>
      <c r="E439" s="25"/>
      <c r="F439" s="25"/>
      <c r="G439" s="25"/>
      <c r="H439" s="25"/>
      <c r="I439" s="25"/>
      <c r="J439" s="25"/>
      <c r="K439" s="25"/>
      <c r="L439" s="25"/>
      <c r="M439" s="25"/>
      <c r="N439" s="25"/>
      <c r="O439" s="25"/>
      <c r="P439" s="25"/>
      <c r="Q439" s="25"/>
      <c r="R439" s="25"/>
      <c r="S439" s="25"/>
      <c r="T439" s="25"/>
      <c r="U439" s="25"/>
      <c r="V439" s="25"/>
      <c r="W439" s="25"/>
      <c r="X439" s="25"/>
      <c r="Y439" s="25"/>
      <c r="Z439" s="31"/>
      <c r="AA439" s="31"/>
      <c r="AB439" s="31"/>
      <c r="AC439" s="31"/>
      <c r="AD439" s="31"/>
      <c r="AE439" s="31"/>
      <c r="AF439" s="31"/>
      <c r="AG439" s="25"/>
      <c r="AH439" s="25"/>
      <c r="AI439" s="25"/>
      <c r="AJ439" s="25"/>
      <c r="AK439" s="25"/>
      <c r="AL439" s="25"/>
      <c r="AM439" s="25"/>
      <c r="AN439" s="25"/>
      <c r="AO439" s="25"/>
      <c r="AP439" s="25"/>
      <c r="AQ439" s="25"/>
      <c r="AR439" s="25"/>
      <c r="AS439" s="25"/>
      <c r="AT439" s="25"/>
      <c r="AU439" s="25"/>
      <c r="AV439" s="25"/>
      <c r="AW439" s="25"/>
      <c r="AX439" s="25"/>
      <c r="AY439" s="25"/>
      <c r="AZ439" s="25"/>
      <c r="BA439" s="25"/>
      <c r="BB439" s="25"/>
      <c r="BC439" s="25"/>
      <c r="BD439" s="25"/>
      <c r="BE439" s="25"/>
      <c r="BF439" s="25"/>
      <c r="BG439" s="25"/>
      <c r="BH439" s="25"/>
      <c r="BI439" s="25"/>
      <c r="BJ439" s="25"/>
      <c r="BK439" s="25"/>
      <c r="BL439" s="25"/>
      <c r="BM439" s="25"/>
      <c r="BN439" s="25"/>
      <c r="BO439" s="25"/>
      <c r="BP439" s="25"/>
      <c r="BQ439" s="25"/>
      <c r="BR439" s="25"/>
      <c r="BS439" s="25"/>
      <c r="BT439" s="25"/>
    </row>
    <row r="440" spans="1:72" ht="33.85" customHeight="1">
      <c r="A440" s="26"/>
      <c r="B440" s="25"/>
      <c r="C440" s="30"/>
      <c r="D440" s="25"/>
      <c r="E440" s="25"/>
      <c r="F440" s="25"/>
      <c r="G440" s="25"/>
      <c r="H440" s="25"/>
      <c r="I440" s="25"/>
      <c r="J440" s="25"/>
      <c r="K440" s="25"/>
      <c r="L440" s="25"/>
      <c r="M440" s="25"/>
      <c r="N440" s="25"/>
      <c r="O440" s="25"/>
      <c r="P440" s="25"/>
      <c r="Q440" s="25"/>
      <c r="R440" s="25"/>
      <c r="S440" s="25"/>
      <c r="T440" s="25"/>
      <c r="U440" s="25"/>
      <c r="V440" s="25"/>
      <c r="W440" s="25"/>
      <c r="X440" s="25"/>
      <c r="Y440" s="25"/>
      <c r="Z440" s="31"/>
      <c r="AA440" s="31"/>
      <c r="AB440" s="31"/>
      <c r="AC440" s="31"/>
      <c r="AD440" s="31"/>
      <c r="AE440" s="31"/>
      <c r="AF440" s="31"/>
      <c r="AG440" s="25"/>
      <c r="AH440" s="25"/>
      <c r="AI440" s="25"/>
      <c r="AJ440" s="25"/>
      <c r="AK440" s="25"/>
      <c r="AL440" s="25"/>
      <c r="AM440" s="25"/>
      <c r="AN440" s="25"/>
      <c r="AO440" s="25"/>
      <c r="AP440" s="25"/>
      <c r="AQ440" s="25"/>
      <c r="AR440" s="25"/>
      <c r="AS440" s="25"/>
      <c r="AT440" s="25"/>
      <c r="AU440" s="25"/>
      <c r="AV440" s="25"/>
      <c r="AW440" s="25"/>
      <c r="AX440" s="25"/>
      <c r="AY440" s="25"/>
      <c r="AZ440" s="25"/>
      <c r="BA440" s="25"/>
      <c r="BB440" s="25"/>
      <c r="BC440" s="25"/>
      <c r="BD440" s="25"/>
      <c r="BE440" s="25"/>
      <c r="BF440" s="25"/>
      <c r="BG440" s="25"/>
      <c r="BH440" s="25"/>
      <c r="BI440" s="25"/>
      <c r="BJ440" s="25"/>
      <c r="BK440" s="25"/>
      <c r="BL440" s="25"/>
      <c r="BM440" s="25"/>
      <c r="BN440" s="25"/>
      <c r="BO440" s="25"/>
      <c r="BP440" s="25"/>
      <c r="BQ440" s="25"/>
      <c r="BR440" s="25"/>
      <c r="BS440" s="25"/>
      <c r="BT440" s="25"/>
    </row>
    <row r="441" spans="1:72" ht="33.85" customHeight="1">
      <c r="A441" s="26"/>
      <c r="B441" s="25"/>
      <c r="C441" s="30"/>
      <c r="D441" s="25"/>
      <c r="E441" s="25"/>
      <c r="F441" s="25"/>
      <c r="G441" s="25"/>
      <c r="H441" s="25"/>
      <c r="I441" s="25"/>
      <c r="J441" s="25"/>
      <c r="K441" s="25"/>
      <c r="L441" s="25"/>
      <c r="M441" s="25"/>
      <c r="N441" s="25"/>
      <c r="O441" s="25"/>
      <c r="P441" s="25"/>
      <c r="Q441" s="25"/>
      <c r="R441" s="25"/>
      <c r="S441" s="25"/>
      <c r="T441" s="25"/>
      <c r="U441" s="25"/>
      <c r="V441" s="25"/>
      <c r="W441" s="25"/>
      <c r="X441" s="25"/>
      <c r="Y441" s="25"/>
      <c r="Z441" s="31"/>
      <c r="AA441" s="31"/>
      <c r="AB441" s="31"/>
      <c r="AC441" s="31"/>
      <c r="AD441" s="31"/>
      <c r="AE441" s="31"/>
      <c r="AF441" s="31"/>
      <c r="AG441" s="25"/>
      <c r="AH441" s="25"/>
      <c r="AI441" s="25"/>
      <c r="AJ441" s="25"/>
      <c r="AK441" s="25"/>
      <c r="AL441" s="25"/>
      <c r="AM441" s="25"/>
      <c r="AN441" s="25"/>
      <c r="AO441" s="25"/>
      <c r="AP441" s="25"/>
      <c r="AQ441" s="25"/>
      <c r="AR441" s="25"/>
      <c r="AS441" s="25"/>
      <c r="AT441" s="25"/>
      <c r="AU441" s="25"/>
      <c r="AV441" s="25"/>
      <c r="AW441" s="25"/>
      <c r="AX441" s="25"/>
      <c r="AY441" s="25"/>
      <c r="AZ441" s="25"/>
      <c r="BA441" s="25"/>
      <c r="BB441" s="25"/>
      <c r="BC441" s="25"/>
      <c r="BD441" s="25"/>
      <c r="BE441" s="25"/>
      <c r="BF441" s="25"/>
      <c r="BG441" s="25"/>
      <c r="BH441" s="25"/>
      <c r="BI441" s="25"/>
      <c r="BJ441" s="25"/>
      <c r="BK441" s="25"/>
      <c r="BL441" s="25"/>
      <c r="BM441" s="25"/>
      <c r="BN441" s="25"/>
      <c r="BO441" s="25"/>
      <c r="BP441" s="25"/>
      <c r="BQ441" s="25"/>
      <c r="BR441" s="25"/>
      <c r="BS441" s="25"/>
      <c r="BT441" s="25"/>
    </row>
    <row r="442" spans="1:72" ht="33.85" customHeight="1">
      <c r="A442" s="26"/>
      <c r="B442" s="25"/>
      <c r="C442" s="30"/>
      <c r="D442" s="25"/>
      <c r="E442" s="25"/>
      <c r="F442" s="25"/>
      <c r="G442" s="25"/>
      <c r="H442" s="25"/>
      <c r="I442" s="25"/>
      <c r="J442" s="25"/>
      <c r="K442" s="25"/>
      <c r="L442" s="25"/>
      <c r="M442" s="25"/>
      <c r="N442" s="25"/>
      <c r="O442" s="25"/>
      <c r="P442" s="25"/>
      <c r="Q442" s="25"/>
      <c r="R442" s="25"/>
      <c r="S442" s="25"/>
      <c r="T442" s="25"/>
      <c r="U442" s="25"/>
      <c r="V442" s="25"/>
      <c r="W442" s="25"/>
      <c r="X442" s="25"/>
      <c r="Y442" s="25"/>
      <c r="Z442" s="31"/>
      <c r="AA442" s="31"/>
      <c r="AB442" s="31"/>
      <c r="AC442" s="31"/>
      <c r="AD442" s="31"/>
      <c r="AE442" s="31"/>
      <c r="AF442" s="31"/>
      <c r="AG442" s="25"/>
      <c r="AH442" s="25"/>
      <c r="AI442" s="25"/>
      <c r="AJ442" s="25"/>
      <c r="AK442" s="25"/>
      <c r="AL442" s="25"/>
      <c r="AM442" s="25"/>
      <c r="AN442" s="25"/>
      <c r="AO442" s="25"/>
      <c r="AP442" s="25"/>
      <c r="AQ442" s="25"/>
      <c r="AR442" s="25"/>
      <c r="AS442" s="25"/>
      <c r="AT442" s="25"/>
      <c r="AU442" s="25"/>
      <c r="AV442" s="25"/>
      <c r="AW442" s="25"/>
      <c r="AX442" s="25"/>
      <c r="AY442" s="25"/>
      <c r="AZ442" s="25"/>
      <c r="BA442" s="25"/>
      <c r="BB442" s="25"/>
      <c r="BC442" s="25"/>
      <c r="BD442" s="25"/>
      <c r="BE442" s="25"/>
      <c r="BF442" s="25"/>
      <c r="BG442" s="25"/>
      <c r="BH442" s="25"/>
      <c r="BI442" s="25"/>
      <c r="BJ442" s="25"/>
      <c r="BK442" s="25"/>
      <c r="BL442" s="25"/>
      <c r="BM442" s="25"/>
      <c r="BN442" s="25"/>
      <c r="BO442" s="25"/>
      <c r="BP442" s="25"/>
      <c r="BQ442" s="25"/>
      <c r="BR442" s="25"/>
      <c r="BS442" s="25"/>
      <c r="BT442" s="25"/>
    </row>
    <row r="443" spans="1:72" ht="33.85" customHeight="1">
      <c r="A443" s="26"/>
      <c r="B443" s="25"/>
      <c r="C443" s="30"/>
      <c r="D443" s="25"/>
      <c r="E443" s="25"/>
      <c r="F443" s="25"/>
      <c r="G443" s="25"/>
      <c r="H443" s="25"/>
      <c r="I443" s="25"/>
      <c r="J443" s="25"/>
      <c r="K443" s="25"/>
      <c r="L443" s="25"/>
      <c r="M443" s="25"/>
      <c r="N443" s="25"/>
      <c r="O443" s="25"/>
      <c r="P443" s="25"/>
      <c r="Q443" s="25"/>
      <c r="R443" s="25"/>
      <c r="S443" s="25"/>
      <c r="T443" s="25"/>
      <c r="U443" s="25"/>
      <c r="V443" s="25"/>
      <c r="W443" s="25"/>
      <c r="X443" s="25"/>
      <c r="Y443" s="25"/>
      <c r="Z443" s="31"/>
      <c r="AA443" s="31"/>
      <c r="AB443" s="31"/>
      <c r="AC443" s="31"/>
      <c r="AD443" s="31"/>
      <c r="AE443" s="31"/>
      <c r="AF443" s="31"/>
      <c r="AG443" s="25"/>
      <c r="AH443" s="25"/>
      <c r="AI443" s="25"/>
      <c r="AJ443" s="25"/>
      <c r="AK443" s="25"/>
      <c r="AL443" s="25"/>
      <c r="AM443" s="25"/>
      <c r="AN443" s="25"/>
      <c r="AO443" s="25"/>
      <c r="AP443" s="25"/>
      <c r="AQ443" s="25"/>
      <c r="AR443" s="25"/>
      <c r="AS443" s="25"/>
      <c r="AT443" s="25"/>
      <c r="AU443" s="25"/>
      <c r="AV443" s="25"/>
      <c r="AW443" s="25"/>
      <c r="AX443" s="25"/>
      <c r="AY443" s="25"/>
      <c r="AZ443" s="25"/>
      <c r="BA443" s="25"/>
      <c r="BB443" s="25"/>
      <c r="BC443" s="25"/>
      <c r="BD443" s="25"/>
      <c r="BE443" s="25"/>
      <c r="BF443" s="25"/>
      <c r="BG443" s="25"/>
      <c r="BH443" s="25"/>
      <c r="BI443" s="25"/>
      <c r="BJ443" s="25"/>
      <c r="BK443" s="25"/>
      <c r="BL443" s="25"/>
      <c r="BM443" s="25"/>
      <c r="BN443" s="25"/>
      <c r="BO443" s="25"/>
      <c r="BP443" s="25"/>
      <c r="BQ443" s="25"/>
      <c r="BR443" s="25"/>
      <c r="BS443" s="25"/>
      <c r="BT443" s="25"/>
    </row>
    <row r="444" spans="1:72" ht="33.85" customHeight="1">
      <c r="A444" s="26"/>
      <c r="B444" s="25"/>
      <c r="C444" s="30"/>
      <c r="D444" s="25"/>
      <c r="E444" s="25"/>
      <c r="F444" s="25"/>
      <c r="G444" s="25"/>
      <c r="H444" s="25"/>
      <c r="I444" s="25"/>
      <c r="J444" s="25"/>
      <c r="K444" s="25"/>
      <c r="L444" s="25"/>
      <c r="M444" s="25"/>
      <c r="N444" s="25"/>
      <c r="O444" s="25"/>
      <c r="P444" s="25"/>
      <c r="Q444" s="25"/>
      <c r="R444" s="25"/>
      <c r="S444" s="25"/>
      <c r="T444" s="25"/>
      <c r="U444" s="25"/>
      <c r="V444" s="25"/>
      <c r="W444" s="25"/>
      <c r="X444" s="25"/>
      <c r="Y444" s="25"/>
      <c r="Z444" s="31"/>
      <c r="AA444" s="31"/>
      <c r="AB444" s="31"/>
      <c r="AC444" s="31"/>
      <c r="AD444" s="31"/>
      <c r="AE444" s="31"/>
      <c r="AF444" s="31"/>
      <c r="AG444" s="25"/>
      <c r="AH444" s="25"/>
      <c r="AI444" s="25"/>
      <c r="AJ444" s="25"/>
      <c r="AK444" s="25"/>
      <c r="AL444" s="25"/>
      <c r="AM444" s="25"/>
      <c r="AN444" s="25"/>
      <c r="AO444" s="25"/>
      <c r="AP444" s="25"/>
      <c r="AQ444" s="25"/>
      <c r="AR444" s="25"/>
      <c r="AS444" s="25"/>
      <c r="AT444" s="25"/>
      <c r="AU444" s="25"/>
      <c r="AV444" s="25"/>
      <c r="AW444" s="25"/>
      <c r="AX444" s="25"/>
      <c r="AY444" s="25"/>
      <c r="AZ444" s="25"/>
      <c r="BA444" s="25"/>
      <c r="BB444" s="25"/>
      <c r="BC444" s="25"/>
      <c r="BD444" s="25"/>
      <c r="BE444" s="25"/>
      <c r="BF444" s="25"/>
      <c r="BG444" s="25"/>
      <c r="BH444" s="25"/>
      <c r="BI444" s="25"/>
      <c r="BJ444" s="25"/>
      <c r="BK444" s="25"/>
      <c r="BL444" s="25"/>
      <c r="BM444" s="25"/>
      <c r="BN444" s="25"/>
      <c r="BO444" s="25"/>
      <c r="BP444" s="25"/>
      <c r="BQ444" s="25"/>
      <c r="BR444" s="25"/>
      <c r="BS444" s="25"/>
      <c r="BT444" s="25"/>
    </row>
    <row r="445" spans="1:72" ht="33.85" customHeight="1">
      <c r="A445" s="26"/>
      <c r="B445" s="25"/>
      <c r="C445" s="30"/>
      <c r="D445" s="25"/>
      <c r="E445" s="25"/>
      <c r="F445" s="25"/>
      <c r="G445" s="25"/>
      <c r="H445" s="25"/>
      <c r="I445" s="25"/>
      <c r="J445" s="25"/>
      <c r="K445" s="25"/>
      <c r="L445" s="25"/>
      <c r="M445" s="25"/>
      <c r="N445" s="25"/>
      <c r="O445" s="25"/>
      <c r="P445" s="25"/>
      <c r="Q445" s="25"/>
      <c r="R445" s="25"/>
      <c r="S445" s="25"/>
      <c r="T445" s="25"/>
      <c r="U445" s="25"/>
      <c r="V445" s="25"/>
      <c r="W445" s="25"/>
      <c r="X445" s="25"/>
      <c r="Y445" s="25"/>
      <c r="Z445" s="31"/>
      <c r="AA445" s="31"/>
      <c r="AB445" s="31"/>
      <c r="AC445" s="31"/>
      <c r="AD445" s="31"/>
      <c r="AE445" s="31"/>
      <c r="AF445" s="31"/>
      <c r="AG445" s="25"/>
      <c r="AH445" s="25"/>
      <c r="AI445" s="25"/>
      <c r="AJ445" s="25"/>
      <c r="AK445" s="25"/>
      <c r="AL445" s="25"/>
      <c r="AM445" s="25"/>
      <c r="AN445" s="25"/>
      <c r="AO445" s="25"/>
      <c r="AP445" s="25"/>
      <c r="AQ445" s="25"/>
      <c r="AR445" s="25"/>
      <c r="AS445" s="25"/>
      <c r="AT445" s="25"/>
      <c r="AU445" s="25"/>
      <c r="AV445" s="25"/>
      <c r="AW445" s="25"/>
      <c r="AX445" s="25"/>
      <c r="AY445" s="25"/>
      <c r="AZ445" s="25"/>
      <c r="BA445" s="25"/>
      <c r="BB445" s="25"/>
      <c r="BC445" s="25"/>
      <c r="BD445" s="25"/>
      <c r="BE445" s="25"/>
      <c r="BF445" s="25"/>
      <c r="BG445" s="25"/>
      <c r="BH445" s="25"/>
      <c r="BI445" s="25"/>
      <c r="BJ445" s="25"/>
      <c r="BK445" s="25"/>
      <c r="BL445" s="25"/>
      <c r="BM445" s="25"/>
      <c r="BN445" s="25"/>
      <c r="BO445" s="25"/>
      <c r="BP445" s="25"/>
      <c r="BQ445" s="25"/>
      <c r="BR445" s="25"/>
      <c r="BS445" s="25"/>
      <c r="BT445" s="25"/>
    </row>
    <row r="446" spans="1:72" ht="33.85" customHeight="1">
      <c r="A446" s="26"/>
      <c r="B446" s="25"/>
      <c r="C446" s="30"/>
      <c r="D446" s="25"/>
      <c r="E446" s="25"/>
      <c r="F446" s="25"/>
      <c r="G446" s="25"/>
      <c r="H446" s="25"/>
      <c r="I446" s="25"/>
      <c r="J446" s="25"/>
      <c r="K446" s="25"/>
      <c r="L446" s="25"/>
      <c r="M446" s="25"/>
      <c r="N446" s="25"/>
      <c r="O446" s="25"/>
      <c r="P446" s="25"/>
      <c r="Q446" s="25"/>
      <c r="R446" s="25"/>
      <c r="S446" s="25"/>
      <c r="T446" s="25"/>
      <c r="U446" s="25"/>
      <c r="V446" s="25"/>
      <c r="W446" s="25"/>
      <c r="X446" s="25"/>
      <c r="Y446" s="25"/>
      <c r="Z446" s="31"/>
      <c r="AA446" s="31"/>
      <c r="AB446" s="31"/>
      <c r="AC446" s="31"/>
      <c r="AD446" s="31"/>
      <c r="AE446" s="31"/>
      <c r="AF446" s="31"/>
      <c r="AG446" s="25"/>
      <c r="AH446" s="25"/>
      <c r="AI446" s="25"/>
      <c r="AJ446" s="25"/>
      <c r="AK446" s="25"/>
      <c r="AL446" s="25"/>
      <c r="AM446" s="25"/>
      <c r="AN446" s="25"/>
      <c r="AO446" s="25"/>
      <c r="AP446" s="25"/>
      <c r="AQ446" s="25"/>
      <c r="AR446" s="25"/>
      <c r="AS446" s="25"/>
      <c r="AT446" s="25"/>
      <c r="AU446" s="25"/>
      <c r="AV446" s="25"/>
      <c r="AW446" s="25"/>
      <c r="AX446" s="25"/>
      <c r="AY446" s="25"/>
      <c r="AZ446" s="25"/>
      <c r="BA446" s="25"/>
      <c r="BB446" s="25"/>
      <c r="BC446" s="25"/>
      <c r="BD446" s="25"/>
      <c r="BE446" s="25"/>
      <c r="BF446" s="25"/>
      <c r="BG446" s="25"/>
      <c r="BH446" s="25"/>
      <c r="BI446" s="25"/>
      <c r="BJ446" s="25"/>
      <c r="BK446" s="25"/>
      <c r="BL446" s="25"/>
      <c r="BM446" s="25"/>
      <c r="BN446" s="25"/>
      <c r="BO446" s="25"/>
      <c r="BP446" s="25"/>
      <c r="BQ446" s="25"/>
      <c r="BR446" s="25"/>
      <c r="BS446" s="25"/>
      <c r="BT446" s="25"/>
    </row>
    <row r="447" spans="1:72" ht="33.85" customHeight="1">
      <c r="A447" s="26"/>
      <c r="B447" s="25"/>
      <c r="C447" s="30"/>
      <c r="D447" s="25"/>
      <c r="E447" s="25"/>
      <c r="F447" s="25"/>
      <c r="G447" s="25"/>
      <c r="H447" s="25"/>
      <c r="I447" s="25"/>
      <c r="J447" s="25"/>
      <c r="K447" s="25"/>
      <c r="L447" s="25"/>
      <c r="M447" s="25"/>
      <c r="N447" s="25"/>
      <c r="O447" s="25"/>
      <c r="P447" s="25"/>
      <c r="Q447" s="25"/>
      <c r="R447" s="25"/>
      <c r="S447" s="25"/>
      <c r="T447" s="25"/>
      <c r="U447" s="25"/>
      <c r="V447" s="25"/>
      <c r="W447" s="25"/>
      <c r="X447" s="25"/>
      <c r="Y447" s="25"/>
      <c r="Z447" s="31"/>
      <c r="AA447" s="31"/>
      <c r="AB447" s="31"/>
      <c r="AC447" s="31"/>
      <c r="AD447" s="31"/>
      <c r="AE447" s="31"/>
      <c r="AF447" s="31"/>
      <c r="AG447" s="25"/>
      <c r="AH447" s="25"/>
      <c r="AI447" s="25"/>
      <c r="AJ447" s="25"/>
      <c r="AK447" s="25"/>
      <c r="AL447" s="25"/>
      <c r="AM447" s="25"/>
      <c r="AN447" s="25"/>
      <c r="AO447" s="25"/>
      <c r="AP447" s="25"/>
      <c r="AQ447" s="25"/>
      <c r="AR447" s="25"/>
      <c r="AS447" s="25"/>
      <c r="AT447" s="25"/>
      <c r="AU447" s="25"/>
      <c r="AV447" s="25"/>
      <c r="AW447" s="25"/>
      <c r="AX447" s="25"/>
      <c r="AY447" s="25"/>
      <c r="AZ447" s="25"/>
      <c r="BA447" s="25"/>
      <c r="BB447" s="25"/>
      <c r="BC447" s="25"/>
      <c r="BD447" s="25"/>
      <c r="BE447" s="25"/>
      <c r="BF447" s="25"/>
      <c r="BG447" s="25"/>
      <c r="BH447" s="25"/>
      <c r="BI447" s="25"/>
      <c r="BJ447" s="25"/>
      <c r="BK447" s="25"/>
      <c r="BL447" s="25"/>
      <c r="BM447" s="25"/>
      <c r="BN447" s="25"/>
      <c r="BO447" s="25"/>
      <c r="BP447" s="25"/>
      <c r="BQ447" s="25"/>
      <c r="BR447" s="25"/>
      <c r="BS447" s="25"/>
      <c r="BT447" s="25"/>
    </row>
    <row r="448" spans="1:72" ht="33.85" customHeight="1">
      <c r="A448" s="26"/>
      <c r="B448" s="25"/>
      <c r="C448" s="30"/>
      <c r="D448" s="25"/>
      <c r="E448" s="25"/>
      <c r="F448" s="25"/>
      <c r="G448" s="25"/>
      <c r="H448" s="25"/>
      <c r="I448" s="25"/>
      <c r="J448" s="25"/>
      <c r="K448" s="25"/>
      <c r="L448" s="25"/>
      <c r="M448" s="25"/>
      <c r="N448" s="25"/>
      <c r="O448" s="25"/>
      <c r="P448" s="25"/>
      <c r="Q448" s="25"/>
      <c r="R448" s="25"/>
      <c r="S448" s="25"/>
      <c r="T448" s="25"/>
      <c r="U448" s="25"/>
      <c r="V448" s="25"/>
      <c r="W448" s="25"/>
      <c r="X448" s="25"/>
      <c r="Y448" s="25"/>
      <c r="Z448" s="31"/>
      <c r="AA448" s="31"/>
      <c r="AB448" s="31"/>
      <c r="AC448" s="31"/>
      <c r="AD448" s="31"/>
      <c r="AE448" s="31"/>
      <c r="AF448" s="31"/>
      <c r="AG448" s="25"/>
      <c r="AH448" s="25"/>
      <c r="AI448" s="25"/>
      <c r="AJ448" s="25"/>
      <c r="AK448" s="25"/>
      <c r="AL448" s="25"/>
      <c r="AM448" s="25"/>
      <c r="AN448" s="25"/>
      <c r="AO448" s="25"/>
      <c r="AP448" s="25"/>
      <c r="AQ448" s="25"/>
      <c r="AR448" s="25"/>
      <c r="AS448" s="25"/>
      <c r="AT448" s="25"/>
      <c r="AU448" s="25"/>
      <c r="AV448" s="25"/>
      <c r="AW448" s="25"/>
      <c r="AX448" s="25"/>
      <c r="AY448" s="25"/>
      <c r="AZ448" s="25"/>
      <c r="BA448" s="25"/>
      <c r="BB448" s="25"/>
      <c r="BC448" s="25"/>
      <c r="BD448" s="25"/>
      <c r="BE448" s="25"/>
      <c r="BF448" s="25"/>
      <c r="BG448" s="25"/>
      <c r="BH448" s="25"/>
      <c r="BI448" s="25"/>
      <c r="BJ448" s="25"/>
      <c r="BK448" s="25"/>
      <c r="BL448" s="25"/>
      <c r="BM448" s="25"/>
      <c r="BN448" s="25"/>
      <c r="BO448" s="25"/>
      <c r="BP448" s="25"/>
      <c r="BQ448" s="25"/>
      <c r="BR448" s="25"/>
      <c r="BS448" s="25"/>
      <c r="BT448" s="25"/>
    </row>
    <row r="449" spans="1:72" ht="33.85" customHeight="1">
      <c r="A449" s="26"/>
      <c r="B449" s="25"/>
      <c r="C449" s="30"/>
      <c r="D449" s="25"/>
      <c r="E449" s="25"/>
      <c r="F449" s="25"/>
      <c r="G449" s="25"/>
      <c r="H449" s="25"/>
      <c r="I449" s="25"/>
      <c r="J449" s="25"/>
      <c r="K449" s="25"/>
      <c r="L449" s="25"/>
      <c r="M449" s="25"/>
      <c r="N449" s="25"/>
      <c r="O449" s="25"/>
      <c r="P449" s="25"/>
      <c r="Q449" s="25"/>
      <c r="R449" s="25"/>
      <c r="S449" s="25"/>
      <c r="T449" s="25"/>
      <c r="U449" s="25"/>
      <c r="V449" s="25"/>
      <c r="W449" s="25"/>
      <c r="X449" s="25"/>
      <c r="Y449" s="25"/>
      <c r="Z449" s="31"/>
      <c r="AA449" s="31"/>
      <c r="AB449" s="31"/>
      <c r="AC449" s="31"/>
      <c r="AD449" s="31"/>
      <c r="AE449" s="31"/>
      <c r="AF449" s="31"/>
      <c r="AG449" s="25"/>
      <c r="AH449" s="25"/>
      <c r="AI449" s="25"/>
      <c r="AJ449" s="25"/>
      <c r="AK449" s="25"/>
      <c r="AL449" s="25"/>
      <c r="AM449" s="25"/>
      <c r="AN449" s="25"/>
      <c r="AO449" s="25"/>
      <c r="AP449" s="25"/>
      <c r="AQ449" s="25"/>
      <c r="AR449" s="25"/>
      <c r="AS449" s="25"/>
      <c r="AT449" s="25"/>
      <c r="AU449" s="25"/>
      <c r="AV449" s="25"/>
      <c r="AW449" s="25"/>
      <c r="AX449" s="25"/>
      <c r="AY449" s="25"/>
      <c r="AZ449" s="25"/>
      <c r="BA449" s="25"/>
      <c r="BB449" s="25"/>
      <c r="BC449" s="25"/>
      <c r="BD449" s="25"/>
      <c r="BE449" s="25"/>
      <c r="BF449" s="25"/>
      <c r="BG449" s="25"/>
      <c r="BH449" s="25"/>
      <c r="BI449" s="25"/>
      <c r="BJ449" s="25"/>
      <c r="BK449" s="25"/>
      <c r="BL449" s="25"/>
      <c r="BM449" s="25"/>
      <c r="BN449" s="25"/>
      <c r="BO449" s="25"/>
      <c r="BP449" s="25"/>
      <c r="BQ449" s="25"/>
      <c r="BR449" s="25"/>
      <c r="BS449" s="25"/>
      <c r="BT449" s="25"/>
    </row>
    <row r="450" spans="1:72" ht="33.85" customHeight="1">
      <c r="A450" s="26"/>
      <c r="B450" s="25"/>
      <c r="C450" s="30"/>
      <c r="D450" s="25"/>
      <c r="E450" s="25"/>
      <c r="F450" s="25"/>
      <c r="G450" s="25"/>
      <c r="H450" s="25"/>
      <c r="I450" s="25"/>
      <c r="J450" s="25"/>
      <c r="K450" s="25"/>
      <c r="L450" s="25"/>
      <c r="M450" s="25"/>
      <c r="N450" s="25"/>
      <c r="O450" s="25"/>
      <c r="P450" s="25"/>
      <c r="Q450" s="25"/>
      <c r="R450" s="25"/>
      <c r="S450" s="25"/>
      <c r="T450" s="25"/>
      <c r="U450" s="25"/>
      <c r="V450" s="25"/>
      <c r="W450" s="25"/>
      <c r="X450" s="25"/>
      <c r="Y450" s="25"/>
      <c r="Z450" s="31"/>
      <c r="AA450" s="31"/>
      <c r="AB450" s="31"/>
      <c r="AC450" s="31"/>
      <c r="AD450" s="31"/>
      <c r="AE450" s="31"/>
      <c r="AF450" s="31"/>
      <c r="AG450" s="25"/>
      <c r="AH450" s="25"/>
      <c r="AI450" s="25"/>
      <c r="AJ450" s="25"/>
      <c r="AK450" s="25"/>
      <c r="AL450" s="25"/>
      <c r="AM450" s="25"/>
      <c r="AN450" s="25"/>
      <c r="AO450" s="25"/>
      <c r="AP450" s="25"/>
      <c r="AQ450" s="25"/>
      <c r="AR450" s="25"/>
      <c r="AS450" s="25"/>
      <c r="AT450" s="25"/>
      <c r="AU450" s="25"/>
      <c r="AV450" s="25"/>
      <c r="AW450" s="25"/>
      <c r="AX450" s="25"/>
      <c r="AY450" s="25"/>
      <c r="AZ450" s="25"/>
      <c r="BA450" s="25"/>
      <c r="BB450" s="25"/>
      <c r="BC450" s="25"/>
      <c r="BD450" s="25"/>
      <c r="BE450" s="25"/>
      <c r="BF450" s="25"/>
      <c r="BG450" s="25"/>
      <c r="BH450" s="25"/>
      <c r="BI450" s="25"/>
      <c r="BJ450" s="25"/>
      <c r="BK450" s="25"/>
      <c r="BL450" s="25"/>
      <c r="BM450" s="25"/>
      <c r="BN450" s="25"/>
      <c r="BO450" s="25"/>
      <c r="BP450" s="25"/>
      <c r="BQ450" s="25"/>
      <c r="BR450" s="25"/>
      <c r="BS450" s="25"/>
      <c r="BT450" s="25"/>
    </row>
    <row r="451" spans="1:72" ht="33.85" customHeight="1">
      <c r="A451" s="26"/>
      <c r="B451" s="25"/>
      <c r="C451" s="30"/>
      <c r="D451" s="25"/>
      <c r="E451" s="25"/>
      <c r="F451" s="25"/>
      <c r="G451" s="25"/>
      <c r="H451" s="25"/>
      <c r="I451" s="25"/>
      <c r="J451" s="25"/>
      <c r="K451" s="25"/>
      <c r="L451" s="25"/>
      <c r="M451" s="25"/>
      <c r="N451" s="25"/>
      <c r="O451" s="25"/>
      <c r="P451" s="25"/>
      <c r="Q451" s="25"/>
      <c r="R451" s="25"/>
      <c r="S451" s="25"/>
      <c r="T451" s="25"/>
      <c r="U451" s="25"/>
      <c r="V451" s="25"/>
      <c r="W451" s="25"/>
      <c r="X451" s="25"/>
      <c r="Y451" s="25"/>
      <c r="Z451" s="31"/>
      <c r="AA451" s="31"/>
      <c r="AB451" s="31"/>
      <c r="AC451" s="31"/>
      <c r="AD451" s="31"/>
      <c r="AE451" s="31"/>
      <c r="AF451" s="31"/>
      <c r="AG451" s="25"/>
      <c r="AH451" s="25"/>
      <c r="AI451" s="25"/>
      <c r="AJ451" s="25"/>
      <c r="AK451" s="25"/>
      <c r="AL451" s="25"/>
      <c r="AM451" s="25"/>
      <c r="AN451" s="25"/>
      <c r="AO451" s="25"/>
      <c r="AP451" s="25"/>
      <c r="AQ451" s="25"/>
      <c r="AR451" s="25"/>
      <c r="AS451" s="25"/>
      <c r="AT451" s="25"/>
      <c r="AU451" s="25"/>
      <c r="AV451" s="25"/>
      <c r="AW451" s="25"/>
      <c r="AX451" s="25"/>
      <c r="AY451" s="25"/>
      <c r="AZ451" s="25"/>
      <c r="BA451" s="25"/>
      <c r="BB451" s="25"/>
      <c r="BC451" s="25"/>
      <c r="BD451" s="25"/>
      <c r="BE451" s="25"/>
      <c r="BF451" s="25"/>
      <c r="BG451" s="25"/>
      <c r="BH451" s="25"/>
      <c r="BI451" s="25"/>
      <c r="BJ451" s="25"/>
      <c r="BK451" s="25"/>
      <c r="BL451" s="25"/>
      <c r="BM451" s="25"/>
      <c r="BN451" s="25"/>
      <c r="BO451" s="25"/>
      <c r="BP451" s="25"/>
      <c r="BQ451" s="25"/>
      <c r="BR451" s="25"/>
      <c r="BS451" s="25"/>
      <c r="BT451" s="25"/>
    </row>
    <row r="452" spans="1:72" ht="33.85" customHeight="1">
      <c r="A452" s="26"/>
      <c r="B452" s="25"/>
      <c r="C452" s="30"/>
      <c r="D452" s="25"/>
      <c r="E452" s="25"/>
      <c r="F452" s="25"/>
      <c r="G452" s="25"/>
      <c r="H452" s="25"/>
      <c r="I452" s="25"/>
      <c r="J452" s="25"/>
      <c r="K452" s="25"/>
      <c r="L452" s="25"/>
      <c r="M452" s="25"/>
      <c r="N452" s="25"/>
      <c r="O452" s="25"/>
      <c r="P452" s="25"/>
      <c r="Q452" s="25"/>
      <c r="R452" s="25"/>
      <c r="S452" s="25"/>
      <c r="T452" s="25"/>
      <c r="U452" s="25"/>
      <c r="V452" s="25"/>
      <c r="W452" s="25"/>
      <c r="X452" s="25"/>
      <c r="Y452" s="25"/>
      <c r="Z452" s="31"/>
      <c r="AA452" s="31"/>
      <c r="AB452" s="31"/>
      <c r="AC452" s="31"/>
      <c r="AD452" s="31"/>
      <c r="AE452" s="31"/>
      <c r="AF452" s="31"/>
      <c r="AG452" s="25"/>
      <c r="AH452" s="25"/>
      <c r="AI452" s="25"/>
      <c r="AJ452" s="25"/>
      <c r="AK452" s="25"/>
      <c r="AL452" s="25"/>
      <c r="AM452" s="25"/>
      <c r="AN452" s="25"/>
      <c r="AO452" s="25"/>
      <c r="AP452" s="25"/>
      <c r="AQ452" s="25"/>
      <c r="AR452" s="25"/>
      <c r="AS452" s="25"/>
      <c r="AT452" s="25"/>
      <c r="AU452" s="25"/>
      <c r="AV452" s="25"/>
      <c r="AW452" s="25"/>
      <c r="AX452" s="25"/>
      <c r="AY452" s="25"/>
      <c r="AZ452" s="25"/>
      <c r="BA452" s="25"/>
      <c r="BB452" s="25"/>
      <c r="BC452" s="25"/>
      <c r="BD452" s="25"/>
      <c r="BE452" s="25"/>
      <c r="BF452" s="25"/>
      <c r="BG452" s="25"/>
      <c r="BH452" s="25"/>
      <c r="BI452" s="25"/>
      <c r="BJ452" s="25"/>
      <c r="BK452" s="25"/>
      <c r="BL452" s="25"/>
      <c r="BM452" s="25"/>
      <c r="BN452" s="25"/>
      <c r="BO452" s="25"/>
      <c r="BP452" s="25"/>
      <c r="BQ452" s="25"/>
      <c r="BR452" s="25"/>
      <c r="BS452" s="25"/>
      <c r="BT452" s="25"/>
    </row>
    <row r="453" spans="1:72" ht="33.85" customHeight="1">
      <c r="A453" s="26"/>
      <c r="B453" s="25"/>
      <c r="C453" s="30"/>
      <c r="D453" s="25"/>
      <c r="E453" s="25"/>
      <c r="F453" s="25"/>
      <c r="G453" s="25"/>
      <c r="H453" s="25"/>
      <c r="I453" s="25"/>
      <c r="J453" s="25"/>
      <c r="K453" s="25"/>
      <c r="L453" s="25"/>
      <c r="M453" s="25"/>
      <c r="N453" s="25"/>
      <c r="O453" s="25"/>
      <c r="P453" s="25"/>
      <c r="Q453" s="25"/>
      <c r="R453" s="25"/>
      <c r="S453" s="25"/>
      <c r="T453" s="25"/>
      <c r="U453" s="25"/>
      <c r="V453" s="25"/>
      <c r="W453" s="25"/>
      <c r="X453" s="25"/>
      <c r="Y453" s="25"/>
      <c r="Z453" s="31"/>
      <c r="AA453" s="31"/>
      <c r="AB453" s="31"/>
      <c r="AC453" s="31"/>
      <c r="AD453" s="31"/>
      <c r="AE453" s="31"/>
      <c r="AF453" s="31"/>
      <c r="AG453" s="25"/>
      <c r="AH453" s="25"/>
      <c r="AI453" s="25"/>
      <c r="AJ453" s="25"/>
      <c r="AK453" s="25"/>
      <c r="AL453" s="25"/>
      <c r="AM453" s="25"/>
      <c r="AN453" s="25"/>
      <c r="AO453" s="25"/>
      <c r="AP453" s="25"/>
      <c r="AQ453" s="25"/>
      <c r="AR453" s="25"/>
      <c r="AS453" s="25"/>
      <c r="AT453" s="25"/>
      <c r="AU453" s="25"/>
      <c r="AV453" s="25"/>
      <c r="AW453" s="25"/>
      <c r="AX453" s="25"/>
      <c r="AY453" s="25"/>
      <c r="AZ453" s="25"/>
      <c r="BA453" s="25"/>
      <c r="BB453" s="25"/>
      <c r="BC453" s="25"/>
      <c r="BD453" s="25"/>
      <c r="BE453" s="25"/>
      <c r="BF453" s="25"/>
      <c r="BG453" s="25"/>
      <c r="BH453" s="25"/>
      <c r="BI453" s="25"/>
      <c r="BJ453" s="25"/>
      <c r="BK453" s="25"/>
      <c r="BL453" s="25"/>
      <c r="BM453" s="25"/>
      <c r="BN453" s="25"/>
      <c r="BO453" s="25"/>
      <c r="BP453" s="25"/>
      <c r="BQ453" s="25"/>
      <c r="BR453" s="25"/>
      <c r="BS453" s="25"/>
      <c r="BT453" s="25"/>
    </row>
    <row r="454" spans="1:72" ht="33.85" customHeight="1">
      <c r="A454" s="26"/>
      <c r="B454" s="25"/>
      <c r="C454" s="30"/>
      <c r="D454" s="25"/>
      <c r="E454" s="25"/>
      <c r="F454" s="25"/>
      <c r="G454" s="25"/>
      <c r="H454" s="25"/>
      <c r="I454" s="25"/>
      <c r="J454" s="25"/>
      <c r="K454" s="25"/>
      <c r="L454" s="25"/>
      <c r="M454" s="25"/>
      <c r="N454" s="25"/>
      <c r="O454" s="25"/>
      <c r="P454" s="25"/>
      <c r="Q454" s="25"/>
      <c r="R454" s="25"/>
      <c r="S454" s="25"/>
      <c r="T454" s="25"/>
      <c r="U454" s="25"/>
      <c r="V454" s="25"/>
      <c r="W454" s="25"/>
      <c r="X454" s="25"/>
      <c r="Y454" s="25"/>
      <c r="Z454" s="31"/>
      <c r="AA454" s="31"/>
      <c r="AB454" s="31"/>
      <c r="AC454" s="31"/>
      <c r="AD454" s="31"/>
      <c r="AE454" s="31"/>
      <c r="AF454" s="31"/>
      <c r="AG454" s="25"/>
      <c r="AH454" s="25"/>
      <c r="AI454" s="25"/>
      <c r="AJ454" s="25"/>
      <c r="AK454" s="25"/>
      <c r="AL454" s="25"/>
      <c r="AM454" s="25"/>
      <c r="AN454" s="25"/>
      <c r="AO454" s="25"/>
      <c r="AP454" s="25"/>
      <c r="AQ454" s="25"/>
      <c r="AR454" s="25"/>
      <c r="AS454" s="25"/>
      <c r="AT454" s="25"/>
      <c r="AU454" s="25"/>
      <c r="AV454" s="25"/>
      <c r="AW454" s="25"/>
      <c r="AX454" s="25"/>
      <c r="AY454" s="25"/>
      <c r="AZ454" s="25"/>
      <c r="BA454" s="25"/>
      <c r="BB454" s="25"/>
      <c r="BC454" s="25"/>
      <c r="BD454" s="25"/>
      <c r="BE454" s="25"/>
      <c r="BF454" s="25"/>
      <c r="BG454" s="25"/>
      <c r="BH454" s="25"/>
      <c r="BI454" s="25"/>
      <c r="BJ454" s="25"/>
      <c r="BK454" s="25"/>
      <c r="BL454" s="25"/>
      <c r="BM454" s="25"/>
      <c r="BN454" s="25"/>
      <c r="BO454" s="25"/>
      <c r="BP454" s="25"/>
      <c r="BQ454" s="25"/>
      <c r="BR454" s="25"/>
      <c r="BS454" s="25"/>
      <c r="BT454" s="25"/>
    </row>
    <row r="455" spans="1:72" ht="33.85" customHeight="1">
      <c r="A455" s="26"/>
      <c r="B455" s="25"/>
      <c r="C455" s="30"/>
      <c r="D455" s="25"/>
      <c r="E455" s="25"/>
      <c r="F455" s="25"/>
      <c r="G455" s="25"/>
      <c r="H455" s="25"/>
      <c r="I455" s="25"/>
      <c r="J455" s="25"/>
      <c r="K455" s="25"/>
      <c r="L455" s="25"/>
      <c r="M455" s="25"/>
      <c r="N455" s="25"/>
      <c r="O455" s="25"/>
      <c r="P455" s="25"/>
      <c r="Q455" s="25"/>
      <c r="R455" s="25"/>
      <c r="S455" s="25"/>
      <c r="T455" s="25"/>
      <c r="U455" s="25"/>
      <c r="V455" s="25"/>
      <c r="W455" s="25"/>
      <c r="X455" s="25"/>
      <c r="Y455" s="25"/>
      <c r="Z455" s="31"/>
      <c r="AA455" s="31"/>
      <c r="AB455" s="31"/>
      <c r="AC455" s="31"/>
      <c r="AD455" s="31"/>
      <c r="AE455" s="31"/>
      <c r="AF455" s="31"/>
      <c r="AG455" s="25"/>
      <c r="AH455" s="25"/>
      <c r="AI455" s="25"/>
      <c r="AJ455" s="25"/>
      <c r="AK455" s="25"/>
      <c r="AL455" s="25"/>
      <c r="AM455" s="25"/>
      <c r="AN455" s="25"/>
      <c r="AO455" s="25"/>
      <c r="AP455" s="25"/>
      <c r="AQ455" s="25"/>
      <c r="AR455" s="25"/>
      <c r="AS455" s="25"/>
      <c r="AT455" s="25"/>
      <c r="AU455" s="25"/>
      <c r="AV455" s="25"/>
      <c r="AW455" s="25"/>
      <c r="AX455" s="25"/>
      <c r="AY455" s="25"/>
      <c r="AZ455" s="25"/>
      <c r="BA455" s="25"/>
      <c r="BB455" s="25"/>
      <c r="BC455" s="25"/>
      <c r="BD455" s="25"/>
      <c r="BE455" s="25"/>
      <c r="BF455" s="25"/>
      <c r="BG455" s="25"/>
      <c r="BH455" s="25"/>
      <c r="BI455" s="25"/>
      <c r="BJ455" s="25"/>
      <c r="BK455" s="25"/>
      <c r="BL455" s="25"/>
      <c r="BM455" s="25"/>
      <c r="BN455" s="25"/>
      <c r="BO455" s="25"/>
      <c r="BP455" s="25"/>
      <c r="BQ455" s="25"/>
      <c r="BR455" s="25"/>
      <c r="BS455" s="25"/>
      <c r="BT455" s="25"/>
    </row>
    <row r="456" spans="1:72" ht="33.85" customHeight="1">
      <c r="A456" s="26"/>
      <c r="B456" s="25"/>
      <c r="C456" s="30"/>
      <c r="D456" s="25"/>
      <c r="E456" s="25"/>
      <c r="F456" s="25"/>
      <c r="G456" s="25"/>
      <c r="H456" s="25"/>
      <c r="I456" s="25"/>
      <c r="J456" s="25"/>
      <c r="K456" s="25"/>
      <c r="L456" s="25"/>
      <c r="M456" s="25"/>
      <c r="N456" s="25"/>
      <c r="O456" s="25"/>
      <c r="P456" s="25"/>
      <c r="Q456" s="25"/>
      <c r="R456" s="25"/>
      <c r="S456" s="25"/>
      <c r="T456" s="25"/>
      <c r="U456" s="25"/>
      <c r="V456" s="25"/>
      <c r="W456" s="25"/>
      <c r="X456" s="25"/>
      <c r="Y456" s="25"/>
      <c r="Z456" s="31"/>
      <c r="AA456" s="31"/>
      <c r="AB456" s="31"/>
      <c r="AC456" s="31"/>
      <c r="AD456" s="31"/>
      <c r="AE456" s="31"/>
      <c r="AF456" s="31"/>
      <c r="AG456" s="25"/>
      <c r="AH456" s="25"/>
      <c r="AI456" s="25"/>
      <c r="AJ456" s="25"/>
      <c r="AK456" s="25"/>
      <c r="AL456" s="25"/>
      <c r="AM456" s="25"/>
      <c r="AN456" s="25"/>
      <c r="AO456" s="25"/>
      <c r="AP456" s="25"/>
      <c r="AQ456" s="25"/>
      <c r="AR456" s="25"/>
      <c r="AS456" s="25"/>
      <c r="AT456" s="25"/>
      <c r="AU456" s="25"/>
      <c r="AV456" s="25"/>
      <c r="AW456" s="25"/>
      <c r="AX456" s="25"/>
      <c r="AY456" s="25"/>
      <c r="AZ456" s="25"/>
      <c r="BA456" s="25"/>
      <c r="BB456" s="25"/>
      <c r="BC456" s="25"/>
      <c r="BD456" s="25"/>
      <c r="BE456" s="25"/>
      <c r="BF456" s="25"/>
      <c r="BG456" s="25"/>
      <c r="BH456" s="25"/>
      <c r="BI456" s="25"/>
      <c r="BJ456" s="25"/>
      <c r="BK456" s="25"/>
      <c r="BL456" s="25"/>
      <c r="BM456" s="25"/>
      <c r="BN456" s="25"/>
      <c r="BO456" s="25"/>
      <c r="BP456" s="25"/>
      <c r="BQ456" s="25"/>
      <c r="BR456" s="25"/>
      <c r="BS456" s="25"/>
      <c r="BT456" s="25"/>
    </row>
    <row r="457" spans="1:72" ht="33.85" customHeight="1">
      <c r="A457" s="26"/>
      <c r="B457" s="25"/>
      <c r="C457" s="30"/>
      <c r="D457" s="25"/>
      <c r="E457" s="25"/>
      <c r="F457" s="25"/>
      <c r="G457" s="25"/>
      <c r="H457" s="25"/>
      <c r="I457" s="25"/>
      <c r="J457" s="25"/>
      <c r="K457" s="25"/>
      <c r="L457" s="25"/>
      <c r="M457" s="25"/>
      <c r="N457" s="25"/>
      <c r="O457" s="25"/>
      <c r="P457" s="25"/>
      <c r="Q457" s="25"/>
      <c r="R457" s="25"/>
      <c r="S457" s="25"/>
      <c r="T457" s="25"/>
      <c r="U457" s="25"/>
      <c r="V457" s="25"/>
      <c r="W457" s="25"/>
      <c r="X457" s="25"/>
      <c r="Y457" s="25"/>
      <c r="Z457" s="31"/>
      <c r="AA457" s="31"/>
      <c r="AB457" s="31"/>
      <c r="AC457" s="31"/>
      <c r="AD457" s="31"/>
      <c r="AE457" s="31"/>
      <c r="AF457" s="31"/>
      <c r="AG457" s="25"/>
      <c r="AH457" s="25"/>
      <c r="AI457" s="25"/>
      <c r="AJ457" s="25"/>
      <c r="AK457" s="25"/>
      <c r="AL457" s="25"/>
      <c r="AM457" s="25"/>
      <c r="AN457" s="25"/>
      <c r="AO457" s="25"/>
      <c r="AP457" s="25"/>
      <c r="AQ457" s="25"/>
      <c r="AR457" s="25"/>
      <c r="AS457" s="25"/>
      <c r="AT457" s="25"/>
      <c r="AU457" s="25"/>
      <c r="AV457" s="25"/>
      <c r="AW457" s="25"/>
      <c r="AX457" s="25"/>
      <c r="AY457" s="25"/>
      <c r="AZ457" s="25"/>
      <c r="BA457" s="25"/>
      <c r="BB457" s="25"/>
      <c r="BC457" s="25"/>
      <c r="BD457" s="25"/>
      <c r="BE457" s="25"/>
      <c r="BF457" s="25"/>
      <c r="BG457" s="25"/>
      <c r="BH457" s="25"/>
      <c r="BI457" s="25"/>
      <c r="BJ457" s="25"/>
      <c r="BK457" s="25"/>
      <c r="BL457" s="25"/>
      <c r="BM457" s="25"/>
      <c r="BN457" s="25"/>
      <c r="BO457" s="25"/>
      <c r="BP457" s="25"/>
      <c r="BQ457" s="25"/>
      <c r="BR457" s="25"/>
      <c r="BS457" s="25"/>
      <c r="BT457" s="25"/>
    </row>
    <row r="458" spans="1:72" ht="33.85" customHeight="1">
      <c r="A458" s="26"/>
      <c r="B458" s="25"/>
      <c r="C458" s="30"/>
      <c r="D458" s="25"/>
      <c r="E458" s="25"/>
      <c r="F458" s="25"/>
      <c r="G458" s="25"/>
      <c r="H458" s="25"/>
      <c r="I458" s="25"/>
      <c r="J458" s="25"/>
      <c r="K458" s="25"/>
      <c r="L458" s="25"/>
      <c r="M458" s="25"/>
      <c r="N458" s="25"/>
      <c r="O458" s="25"/>
      <c r="P458" s="25"/>
      <c r="Q458" s="25"/>
      <c r="R458" s="25"/>
      <c r="S458" s="25"/>
      <c r="T458" s="25"/>
      <c r="U458" s="25"/>
      <c r="V458" s="25"/>
      <c r="W458" s="25"/>
      <c r="X458" s="25"/>
      <c r="Y458" s="25"/>
      <c r="Z458" s="31"/>
      <c r="AA458" s="31"/>
      <c r="AB458" s="31"/>
      <c r="AC458" s="31"/>
      <c r="AD458" s="31"/>
      <c r="AE458" s="31"/>
      <c r="AF458" s="31"/>
      <c r="AG458" s="25"/>
      <c r="AH458" s="25"/>
      <c r="AI458" s="25"/>
      <c r="AJ458" s="25"/>
      <c r="AK458" s="25"/>
      <c r="AL458" s="25"/>
      <c r="AM458" s="25"/>
      <c r="AN458" s="25"/>
      <c r="AO458" s="25"/>
      <c r="AP458" s="25"/>
      <c r="AQ458" s="25"/>
      <c r="AR458" s="25"/>
      <c r="AS458" s="25"/>
      <c r="AT458" s="25"/>
      <c r="AU458" s="25"/>
      <c r="AV458" s="25"/>
      <c r="AW458" s="25"/>
      <c r="AX458" s="25"/>
      <c r="AY458" s="25"/>
      <c r="AZ458" s="25"/>
      <c r="BA458" s="25"/>
      <c r="BB458" s="25"/>
      <c r="BC458" s="25"/>
      <c r="BD458" s="25"/>
      <c r="BE458" s="25"/>
      <c r="BF458" s="25"/>
      <c r="BG458" s="25"/>
      <c r="BH458" s="25"/>
      <c r="BI458" s="25"/>
      <c r="BJ458" s="25"/>
      <c r="BK458" s="25"/>
      <c r="BL458" s="25"/>
      <c r="BM458" s="25"/>
      <c r="BN458" s="25"/>
      <c r="BO458" s="25"/>
      <c r="BP458" s="25"/>
      <c r="BQ458" s="25"/>
      <c r="BR458" s="25"/>
      <c r="BS458" s="25"/>
      <c r="BT458" s="25"/>
    </row>
    <row r="459" spans="1:72" ht="33.85" customHeight="1">
      <c r="A459" s="26"/>
      <c r="B459" s="25"/>
      <c r="C459" s="30"/>
      <c r="D459" s="25"/>
      <c r="E459" s="25"/>
      <c r="F459" s="25"/>
      <c r="G459" s="25"/>
      <c r="H459" s="25"/>
      <c r="I459" s="25"/>
      <c r="J459" s="25"/>
      <c r="K459" s="25"/>
      <c r="L459" s="25"/>
      <c r="M459" s="25"/>
      <c r="N459" s="25"/>
      <c r="O459" s="25"/>
      <c r="P459" s="25"/>
      <c r="Q459" s="25"/>
      <c r="R459" s="25"/>
      <c r="S459" s="25"/>
      <c r="T459" s="25"/>
      <c r="U459" s="25"/>
      <c r="V459" s="25"/>
      <c r="W459" s="25"/>
      <c r="X459" s="25"/>
      <c r="Y459" s="25"/>
      <c r="Z459" s="31"/>
      <c r="AA459" s="31"/>
      <c r="AB459" s="31"/>
      <c r="AC459" s="31"/>
      <c r="AD459" s="31"/>
      <c r="AE459" s="31"/>
      <c r="AF459" s="31"/>
      <c r="AG459" s="25"/>
      <c r="AH459" s="25"/>
      <c r="AI459" s="25"/>
      <c r="AJ459" s="25"/>
      <c r="AK459" s="25"/>
      <c r="AL459" s="25"/>
      <c r="AM459" s="25"/>
      <c r="AN459" s="25"/>
      <c r="AO459" s="25"/>
      <c r="AP459" s="25"/>
      <c r="AQ459" s="25"/>
      <c r="AR459" s="25"/>
      <c r="AS459" s="25"/>
      <c r="AT459" s="25"/>
      <c r="AU459" s="25"/>
      <c r="AV459" s="25"/>
      <c r="AW459" s="25"/>
      <c r="AX459" s="25"/>
      <c r="AY459" s="25"/>
      <c r="AZ459" s="25"/>
      <c r="BA459" s="25"/>
      <c r="BB459" s="25"/>
      <c r="BC459" s="25"/>
      <c r="BD459" s="25"/>
      <c r="BE459" s="25"/>
      <c r="BF459" s="25"/>
      <c r="BG459" s="25"/>
      <c r="BH459" s="25"/>
      <c r="BI459" s="25"/>
      <c r="BJ459" s="25"/>
      <c r="BK459" s="25"/>
      <c r="BL459" s="25"/>
      <c r="BM459" s="25"/>
      <c r="BN459" s="25"/>
      <c r="BO459" s="25"/>
      <c r="BP459" s="25"/>
      <c r="BQ459" s="25"/>
      <c r="BR459" s="25"/>
      <c r="BS459" s="25"/>
      <c r="BT459" s="25"/>
    </row>
    <row r="460" spans="1:72" ht="33.85" customHeight="1">
      <c r="A460" s="26"/>
      <c r="B460" s="25"/>
      <c r="C460" s="30"/>
      <c r="D460" s="25"/>
      <c r="E460" s="25"/>
      <c r="F460" s="25"/>
      <c r="G460" s="25"/>
      <c r="H460" s="25"/>
      <c r="I460" s="25"/>
      <c r="J460" s="25"/>
      <c r="K460" s="25"/>
      <c r="L460" s="25"/>
      <c r="M460" s="25"/>
      <c r="N460" s="25"/>
      <c r="O460" s="25"/>
      <c r="P460" s="25"/>
      <c r="Q460" s="25"/>
      <c r="R460" s="25"/>
      <c r="S460" s="25"/>
      <c r="T460" s="25"/>
      <c r="U460" s="25"/>
      <c r="V460" s="25"/>
      <c r="W460" s="25"/>
      <c r="X460" s="25"/>
      <c r="Y460" s="25"/>
      <c r="Z460" s="31"/>
      <c r="AA460" s="31"/>
      <c r="AB460" s="31"/>
      <c r="AC460" s="31"/>
      <c r="AD460" s="31"/>
      <c r="AE460" s="31"/>
      <c r="AF460" s="31"/>
      <c r="AG460" s="25"/>
      <c r="AH460" s="25"/>
      <c r="AI460" s="25"/>
      <c r="AJ460" s="25"/>
      <c r="AK460" s="25"/>
      <c r="AL460" s="25"/>
      <c r="AM460" s="25"/>
      <c r="AN460" s="25"/>
      <c r="AO460" s="25"/>
      <c r="AP460" s="25"/>
      <c r="AQ460" s="25"/>
      <c r="AR460" s="25"/>
      <c r="AS460" s="25"/>
      <c r="AT460" s="25"/>
      <c r="AU460" s="25"/>
      <c r="AV460" s="25"/>
      <c r="AW460" s="25"/>
      <c r="AX460" s="25"/>
      <c r="AY460" s="25"/>
      <c r="AZ460" s="25"/>
      <c r="BA460" s="25"/>
      <c r="BB460" s="25"/>
      <c r="BC460" s="25"/>
      <c r="BD460" s="25"/>
      <c r="BE460" s="25"/>
      <c r="BF460" s="25"/>
      <c r="BG460" s="25"/>
      <c r="BH460" s="25"/>
      <c r="BI460" s="25"/>
      <c r="BJ460" s="25"/>
      <c r="BK460" s="25"/>
      <c r="BL460" s="25"/>
      <c r="BM460" s="25"/>
      <c r="BN460" s="25"/>
      <c r="BO460" s="25"/>
      <c r="BP460" s="25"/>
      <c r="BQ460" s="25"/>
      <c r="BR460" s="25"/>
      <c r="BS460" s="25"/>
      <c r="BT460" s="25"/>
    </row>
    <row r="461" spans="1:72" ht="33.85" customHeight="1">
      <c r="A461" s="26"/>
      <c r="B461" s="25"/>
      <c r="C461" s="30"/>
      <c r="D461" s="25"/>
      <c r="E461" s="25"/>
      <c r="F461" s="25"/>
      <c r="G461" s="25"/>
      <c r="H461" s="25"/>
      <c r="I461" s="25"/>
      <c r="J461" s="25"/>
      <c r="K461" s="25"/>
      <c r="L461" s="25"/>
      <c r="M461" s="25"/>
      <c r="N461" s="25"/>
      <c r="O461" s="25"/>
      <c r="P461" s="25"/>
      <c r="Q461" s="25"/>
      <c r="R461" s="25"/>
      <c r="S461" s="25"/>
      <c r="T461" s="25"/>
      <c r="U461" s="25"/>
      <c r="V461" s="25"/>
      <c r="W461" s="25"/>
      <c r="X461" s="25"/>
      <c r="Y461" s="25"/>
      <c r="Z461" s="31"/>
      <c r="AA461" s="31"/>
      <c r="AB461" s="31"/>
      <c r="AC461" s="31"/>
      <c r="AD461" s="31"/>
      <c r="AE461" s="31"/>
      <c r="AF461" s="31"/>
      <c r="AG461" s="25"/>
      <c r="AH461" s="25"/>
      <c r="AI461" s="25"/>
      <c r="AJ461" s="25"/>
      <c r="AK461" s="25"/>
      <c r="AL461" s="25"/>
      <c r="AM461" s="25"/>
      <c r="AN461" s="25"/>
      <c r="AO461" s="25"/>
      <c r="AP461" s="25"/>
      <c r="AQ461" s="25"/>
      <c r="AR461" s="25"/>
      <c r="AS461" s="25"/>
      <c r="AT461" s="25"/>
      <c r="AU461" s="25"/>
      <c r="AV461" s="25"/>
      <c r="AW461" s="25"/>
      <c r="AX461" s="25"/>
      <c r="AY461" s="25"/>
      <c r="AZ461" s="25"/>
      <c r="BA461" s="25"/>
      <c r="BB461" s="25"/>
      <c r="BC461" s="25"/>
      <c r="BD461" s="25"/>
      <c r="BE461" s="25"/>
      <c r="BF461" s="25"/>
      <c r="BG461" s="25"/>
      <c r="BH461" s="25"/>
      <c r="BI461" s="25"/>
      <c r="BJ461" s="25"/>
      <c r="BK461" s="25"/>
      <c r="BL461" s="25"/>
      <c r="BM461" s="25"/>
      <c r="BN461" s="25"/>
      <c r="BO461" s="25"/>
      <c r="BP461" s="25"/>
      <c r="BQ461" s="25"/>
      <c r="BR461" s="25"/>
      <c r="BS461" s="25"/>
      <c r="BT461" s="25"/>
    </row>
    <row r="462" spans="1:72" ht="33.85" customHeight="1">
      <c r="A462" s="26"/>
      <c r="B462" s="25"/>
      <c r="C462" s="30"/>
      <c r="D462" s="25"/>
      <c r="E462" s="25"/>
      <c r="F462" s="25"/>
      <c r="G462" s="25"/>
      <c r="H462" s="25"/>
      <c r="I462" s="25"/>
      <c r="J462" s="25"/>
      <c r="K462" s="25"/>
      <c r="L462" s="25"/>
      <c r="M462" s="25"/>
      <c r="N462" s="25"/>
      <c r="O462" s="25"/>
      <c r="P462" s="25"/>
      <c r="Q462" s="25"/>
      <c r="R462" s="25"/>
      <c r="S462" s="25"/>
      <c r="T462" s="25"/>
      <c r="U462" s="25"/>
      <c r="V462" s="25"/>
      <c r="W462" s="25"/>
      <c r="X462" s="25"/>
      <c r="Y462" s="25"/>
      <c r="Z462" s="31"/>
      <c r="AA462" s="31"/>
      <c r="AB462" s="31"/>
      <c r="AC462" s="31"/>
      <c r="AD462" s="31"/>
      <c r="AE462" s="31"/>
      <c r="AF462" s="31"/>
      <c r="AG462" s="25"/>
      <c r="AH462" s="25"/>
      <c r="AI462" s="25"/>
      <c r="AJ462" s="25"/>
      <c r="AK462" s="25"/>
      <c r="AL462" s="25"/>
      <c r="AM462" s="25"/>
      <c r="AN462" s="25"/>
      <c r="AO462" s="25"/>
      <c r="AP462" s="25"/>
      <c r="AQ462" s="25"/>
      <c r="AR462" s="25"/>
      <c r="AS462" s="25"/>
      <c r="AT462" s="25"/>
      <c r="AU462" s="25"/>
      <c r="AV462" s="25"/>
      <c r="AW462" s="25"/>
      <c r="AX462" s="25"/>
      <c r="AY462" s="25"/>
      <c r="AZ462" s="25"/>
      <c r="BA462" s="25"/>
      <c r="BB462" s="25"/>
      <c r="BC462" s="25"/>
      <c r="BD462" s="25"/>
      <c r="BE462" s="25"/>
      <c r="BF462" s="25"/>
      <c r="BG462" s="25"/>
      <c r="BH462" s="25"/>
      <c r="BI462" s="25"/>
      <c r="BJ462" s="25"/>
      <c r="BK462" s="25"/>
      <c r="BL462" s="25"/>
      <c r="BM462" s="25"/>
      <c r="BN462" s="25"/>
      <c r="BO462" s="25"/>
      <c r="BP462" s="25"/>
      <c r="BQ462" s="25"/>
      <c r="BR462" s="25"/>
      <c r="BS462" s="25"/>
      <c r="BT462" s="25"/>
    </row>
    <row r="463" spans="1:72" ht="33.85" customHeight="1">
      <c r="A463" s="26"/>
      <c r="B463" s="25"/>
      <c r="C463" s="30"/>
      <c r="D463" s="25"/>
      <c r="E463" s="25"/>
      <c r="F463" s="25"/>
      <c r="G463" s="25"/>
      <c r="H463" s="25"/>
      <c r="I463" s="25"/>
      <c r="J463" s="25"/>
      <c r="K463" s="25"/>
      <c r="L463" s="25"/>
      <c r="M463" s="25"/>
      <c r="N463" s="25"/>
      <c r="O463" s="25"/>
      <c r="P463" s="25"/>
      <c r="Q463" s="25"/>
      <c r="R463" s="25"/>
      <c r="S463" s="25"/>
      <c r="T463" s="25"/>
      <c r="U463" s="25"/>
      <c r="V463" s="25"/>
      <c r="W463" s="25"/>
      <c r="X463" s="25"/>
      <c r="Y463" s="25"/>
      <c r="Z463" s="31"/>
      <c r="AA463" s="31"/>
      <c r="AB463" s="31"/>
      <c r="AC463" s="31"/>
      <c r="AD463" s="31"/>
      <c r="AE463" s="31"/>
      <c r="AF463" s="31"/>
      <c r="AG463" s="25"/>
      <c r="AH463" s="25"/>
      <c r="AI463" s="25"/>
      <c r="AJ463" s="25"/>
      <c r="AK463" s="25"/>
      <c r="AL463" s="25"/>
      <c r="AM463" s="25"/>
      <c r="AN463" s="25"/>
      <c r="AO463" s="25"/>
      <c r="AP463" s="25"/>
      <c r="AQ463" s="25"/>
      <c r="AR463" s="25"/>
      <c r="AS463" s="25"/>
      <c r="AT463" s="25"/>
      <c r="AU463" s="25"/>
      <c r="AV463" s="25"/>
      <c r="AW463" s="25"/>
      <c r="AX463" s="25"/>
      <c r="AY463" s="25"/>
      <c r="AZ463" s="25"/>
      <c r="BA463" s="25"/>
      <c r="BB463" s="25"/>
      <c r="BC463" s="25"/>
      <c r="BD463" s="25"/>
      <c r="BE463" s="25"/>
      <c r="BF463" s="25"/>
      <c r="BG463" s="25"/>
      <c r="BH463" s="25"/>
      <c r="BI463" s="25"/>
      <c r="BJ463" s="25"/>
      <c r="BK463" s="25"/>
      <c r="BL463" s="25"/>
      <c r="BM463" s="25"/>
      <c r="BN463" s="25"/>
      <c r="BO463" s="25"/>
      <c r="BP463" s="25"/>
      <c r="BQ463" s="25"/>
      <c r="BR463" s="25"/>
      <c r="BS463" s="25"/>
      <c r="BT463" s="25"/>
    </row>
    <row r="464" spans="1:72" ht="33.85" customHeight="1">
      <c r="A464" s="26"/>
      <c r="B464" s="25"/>
      <c r="C464" s="30"/>
      <c r="D464" s="25"/>
      <c r="E464" s="25"/>
      <c r="F464" s="25"/>
      <c r="G464" s="25"/>
      <c r="H464" s="25"/>
      <c r="I464" s="25"/>
      <c r="J464" s="25"/>
      <c r="K464" s="25"/>
      <c r="L464" s="25"/>
      <c r="M464" s="25"/>
      <c r="N464" s="25"/>
      <c r="O464" s="25"/>
      <c r="P464" s="25"/>
      <c r="Q464" s="25"/>
      <c r="R464" s="25"/>
      <c r="S464" s="25"/>
      <c r="T464" s="25"/>
      <c r="U464" s="25"/>
      <c r="V464" s="25"/>
      <c r="W464" s="25"/>
      <c r="X464" s="25"/>
      <c r="Y464" s="25"/>
      <c r="Z464" s="31"/>
      <c r="AA464" s="31"/>
      <c r="AB464" s="31"/>
      <c r="AC464" s="31"/>
      <c r="AD464" s="31"/>
      <c r="AE464" s="31"/>
      <c r="AF464" s="31"/>
      <c r="AG464" s="25"/>
      <c r="AH464" s="25"/>
      <c r="AI464" s="25"/>
      <c r="AJ464" s="25"/>
      <c r="AK464" s="25"/>
      <c r="AL464" s="25"/>
      <c r="AM464" s="25"/>
      <c r="AN464" s="25"/>
      <c r="AO464" s="25"/>
      <c r="AP464" s="25"/>
      <c r="AQ464" s="25"/>
      <c r="AR464" s="25"/>
      <c r="AS464" s="25"/>
      <c r="AT464" s="25"/>
      <c r="AU464" s="25"/>
      <c r="AV464" s="25"/>
      <c r="AW464" s="25"/>
      <c r="AX464" s="25"/>
      <c r="AY464" s="25"/>
      <c r="AZ464" s="25"/>
      <c r="BA464" s="25"/>
      <c r="BB464" s="25"/>
      <c r="BC464" s="25"/>
      <c r="BD464" s="25"/>
      <c r="BE464" s="25"/>
      <c r="BF464" s="25"/>
      <c r="BG464" s="25"/>
      <c r="BH464" s="25"/>
      <c r="BI464" s="25"/>
      <c r="BJ464" s="25"/>
      <c r="BK464" s="25"/>
      <c r="BL464" s="25"/>
      <c r="BM464" s="25"/>
      <c r="BN464" s="25"/>
      <c r="BO464" s="25"/>
      <c r="BP464" s="25"/>
      <c r="BQ464" s="25"/>
      <c r="BR464" s="25"/>
      <c r="BS464" s="25"/>
      <c r="BT464" s="25"/>
    </row>
    <row r="465" spans="1:72" ht="33.85" customHeight="1">
      <c r="A465" s="26"/>
      <c r="B465" s="25"/>
      <c r="C465" s="30"/>
      <c r="D465" s="25"/>
      <c r="E465" s="25"/>
      <c r="F465" s="25"/>
      <c r="G465" s="25"/>
      <c r="H465" s="25"/>
      <c r="I465" s="25"/>
      <c r="J465" s="25"/>
      <c r="K465" s="25"/>
      <c r="L465" s="25"/>
      <c r="M465" s="25"/>
      <c r="N465" s="25"/>
      <c r="O465" s="25"/>
      <c r="P465" s="25"/>
      <c r="Q465" s="25"/>
      <c r="R465" s="25"/>
      <c r="S465" s="25"/>
      <c r="T465" s="25"/>
      <c r="U465" s="25"/>
      <c r="V465" s="25"/>
      <c r="W465" s="25"/>
      <c r="X465" s="25"/>
      <c r="Y465" s="25"/>
      <c r="Z465" s="31"/>
      <c r="AA465" s="31"/>
      <c r="AB465" s="31"/>
      <c r="AC465" s="31"/>
      <c r="AD465" s="31"/>
      <c r="AE465" s="31"/>
      <c r="AF465" s="31"/>
      <c r="AG465" s="25"/>
      <c r="AH465" s="25"/>
      <c r="AI465" s="25"/>
      <c r="AJ465" s="25"/>
      <c r="AK465" s="25"/>
      <c r="AL465" s="25"/>
      <c r="AM465" s="25"/>
      <c r="AN465" s="25"/>
      <c r="AO465" s="25"/>
      <c r="AP465" s="25"/>
      <c r="AQ465" s="25"/>
      <c r="AR465" s="25"/>
      <c r="AS465" s="25"/>
      <c r="AT465" s="25"/>
      <c r="AU465" s="25"/>
      <c r="AV465" s="25"/>
      <c r="AW465" s="25"/>
      <c r="AX465" s="25"/>
      <c r="AY465" s="25"/>
      <c r="AZ465" s="25"/>
      <c r="BA465" s="25"/>
      <c r="BB465" s="25"/>
      <c r="BC465" s="25"/>
      <c r="BD465" s="25"/>
      <c r="BE465" s="25"/>
      <c r="BF465" s="25"/>
      <c r="BG465" s="25"/>
      <c r="BH465" s="25"/>
      <c r="BI465" s="25"/>
      <c r="BJ465" s="25"/>
      <c r="BK465" s="25"/>
      <c r="BL465" s="25"/>
      <c r="BM465" s="25"/>
      <c r="BN465" s="25"/>
      <c r="BO465" s="25"/>
      <c r="BP465" s="25"/>
      <c r="BQ465" s="25"/>
      <c r="BR465" s="25"/>
      <c r="BS465" s="25"/>
      <c r="BT465" s="25"/>
    </row>
    <row r="466" spans="1:72" ht="33.85" customHeight="1">
      <c r="A466" s="26"/>
      <c r="B466" s="25"/>
      <c r="C466" s="30"/>
      <c r="D466" s="25"/>
      <c r="E466" s="25"/>
      <c r="F466" s="25"/>
      <c r="G466" s="25"/>
      <c r="H466" s="25"/>
      <c r="I466" s="25"/>
      <c r="J466" s="25"/>
      <c r="K466" s="25"/>
      <c r="L466" s="25"/>
      <c r="M466" s="25"/>
      <c r="N466" s="25"/>
      <c r="O466" s="25"/>
      <c r="P466" s="25"/>
      <c r="Q466" s="25"/>
      <c r="R466" s="25"/>
      <c r="S466" s="25"/>
      <c r="T466" s="25"/>
      <c r="U466" s="25"/>
      <c r="V466" s="25"/>
      <c r="W466" s="25"/>
      <c r="X466" s="25"/>
      <c r="Y466" s="25"/>
      <c r="Z466" s="31"/>
      <c r="AA466" s="31"/>
      <c r="AB466" s="31"/>
      <c r="AC466" s="31"/>
      <c r="AD466" s="31"/>
      <c r="AE466" s="31"/>
      <c r="AF466" s="31"/>
      <c r="AG466" s="25"/>
      <c r="AH466" s="25"/>
      <c r="AI466" s="25"/>
      <c r="AJ466" s="25"/>
      <c r="AK466" s="25"/>
      <c r="AL466" s="25"/>
      <c r="AM466" s="25"/>
      <c r="AN466" s="25"/>
      <c r="AO466" s="25"/>
      <c r="AP466" s="25"/>
      <c r="AQ466" s="25"/>
      <c r="AR466" s="25"/>
      <c r="AS466" s="25"/>
      <c r="AT466" s="25"/>
      <c r="AU466" s="25"/>
      <c r="AV466" s="25"/>
      <c r="AW466" s="25"/>
      <c r="AX466" s="25"/>
      <c r="AY466" s="25"/>
      <c r="AZ466" s="25"/>
      <c r="BA466" s="25"/>
      <c r="BB466" s="25"/>
      <c r="BC466" s="25"/>
      <c r="BD466" s="25"/>
      <c r="BE466" s="25"/>
      <c r="BF466" s="25"/>
      <c r="BG466" s="25"/>
      <c r="BH466" s="25"/>
      <c r="BI466" s="25"/>
      <c r="BJ466" s="25"/>
      <c r="BK466" s="25"/>
      <c r="BL466" s="25"/>
      <c r="BM466" s="25"/>
      <c r="BN466" s="25"/>
      <c r="BO466" s="25"/>
      <c r="BP466" s="25"/>
      <c r="BQ466" s="25"/>
      <c r="BR466" s="25"/>
      <c r="BS466" s="25"/>
      <c r="BT466" s="25"/>
    </row>
    <row r="467" spans="1:72" ht="33.85" customHeight="1">
      <c r="A467" s="26"/>
      <c r="B467" s="25"/>
      <c r="C467" s="30"/>
      <c r="D467" s="25"/>
      <c r="E467" s="25"/>
      <c r="F467" s="25"/>
      <c r="G467" s="25"/>
      <c r="H467" s="25"/>
      <c r="I467" s="25"/>
      <c r="J467" s="25"/>
      <c r="K467" s="25"/>
      <c r="L467" s="25"/>
      <c r="M467" s="25"/>
      <c r="N467" s="25"/>
      <c r="O467" s="25"/>
      <c r="P467" s="25"/>
      <c r="Q467" s="25"/>
      <c r="R467" s="25"/>
      <c r="S467" s="25"/>
      <c r="T467" s="25"/>
      <c r="U467" s="25"/>
      <c r="V467" s="25"/>
      <c r="W467" s="25"/>
      <c r="X467" s="25"/>
      <c r="Y467" s="25"/>
      <c r="Z467" s="31"/>
      <c r="AA467" s="31"/>
      <c r="AB467" s="31"/>
      <c r="AC467" s="31"/>
      <c r="AD467" s="31"/>
      <c r="AE467" s="31"/>
      <c r="AF467" s="31"/>
      <c r="AG467" s="25"/>
      <c r="AH467" s="25"/>
      <c r="AI467" s="25"/>
      <c r="AJ467" s="25"/>
      <c r="AK467" s="25"/>
      <c r="AL467" s="25"/>
      <c r="AM467" s="25"/>
      <c r="AN467" s="25"/>
      <c r="AO467" s="25"/>
      <c r="AP467" s="25"/>
      <c r="AQ467" s="25"/>
      <c r="AR467" s="25"/>
      <c r="AS467" s="25"/>
      <c r="AT467" s="25"/>
      <c r="AU467" s="25"/>
      <c r="AV467" s="25"/>
      <c r="AW467" s="25"/>
      <c r="AX467" s="25"/>
      <c r="AY467" s="25"/>
      <c r="AZ467" s="25"/>
      <c r="BA467" s="25"/>
      <c r="BB467" s="25"/>
      <c r="BC467" s="25"/>
      <c r="BD467" s="25"/>
      <c r="BE467" s="25"/>
      <c r="BF467" s="25"/>
      <c r="BG467" s="25"/>
      <c r="BH467" s="25"/>
      <c r="BI467" s="25"/>
      <c r="BJ467" s="25"/>
      <c r="BK467" s="25"/>
      <c r="BL467" s="25"/>
      <c r="BM467" s="25"/>
      <c r="BN467" s="25"/>
      <c r="BO467" s="25"/>
      <c r="BP467" s="25"/>
      <c r="BQ467" s="25"/>
      <c r="BR467" s="25"/>
      <c r="BS467" s="25"/>
      <c r="BT467" s="25"/>
    </row>
    <row r="468" spans="1:72" ht="33.85" customHeight="1">
      <c r="A468" s="26"/>
      <c r="B468" s="25"/>
      <c r="C468" s="30"/>
      <c r="D468" s="25"/>
      <c r="E468" s="25"/>
      <c r="F468" s="25"/>
      <c r="G468" s="25"/>
      <c r="H468" s="25"/>
      <c r="I468" s="25"/>
      <c r="J468" s="25"/>
      <c r="K468" s="25"/>
      <c r="L468" s="25"/>
      <c r="M468" s="25"/>
      <c r="N468" s="25"/>
      <c r="O468" s="25"/>
      <c r="P468" s="25"/>
      <c r="Q468" s="25"/>
      <c r="R468" s="25"/>
      <c r="S468" s="25"/>
      <c r="T468" s="25"/>
      <c r="U468" s="25"/>
      <c r="V468" s="25"/>
      <c r="W468" s="25"/>
      <c r="X468" s="25"/>
      <c r="Y468" s="25"/>
      <c r="Z468" s="31"/>
      <c r="AA468" s="31"/>
      <c r="AB468" s="31"/>
      <c r="AC468" s="31"/>
      <c r="AD468" s="31"/>
      <c r="AE468" s="31"/>
      <c r="AF468" s="31"/>
      <c r="AG468" s="25"/>
      <c r="AH468" s="25"/>
      <c r="AI468" s="25"/>
      <c r="AJ468" s="25"/>
      <c r="AK468" s="25"/>
      <c r="AL468" s="25"/>
      <c r="AM468" s="25"/>
      <c r="AN468" s="25"/>
      <c r="AO468" s="25"/>
      <c r="AP468" s="25"/>
      <c r="AQ468" s="25"/>
      <c r="AR468" s="25"/>
      <c r="AS468" s="25"/>
      <c r="AT468" s="25"/>
      <c r="AU468" s="25"/>
      <c r="AV468" s="25"/>
      <c r="AW468" s="25"/>
      <c r="AX468" s="25"/>
      <c r="AY468" s="25"/>
      <c r="AZ468" s="25"/>
      <c r="BA468" s="25"/>
      <c r="BB468" s="25"/>
      <c r="BC468" s="25"/>
      <c r="BD468" s="25"/>
      <c r="BE468" s="25"/>
      <c r="BF468" s="25"/>
      <c r="BG468" s="25"/>
      <c r="BH468" s="25"/>
      <c r="BI468" s="25"/>
      <c r="BJ468" s="25"/>
      <c r="BK468" s="25"/>
      <c r="BL468" s="25"/>
      <c r="BM468" s="25"/>
      <c r="BN468" s="25"/>
      <c r="BO468" s="25"/>
      <c r="BP468" s="25"/>
      <c r="BQ468" s="25"/>
      <c r="BR468" s="25"/>
      <c r="BS468" s="25"/>
      <c r="BT468" s="25"/>
    </row>
    <row r="469" spans="1:72" ht="33.85" customHeight="1">
      <c r="A469" s="26"/>
      <c r="B469" s="25"/>
      <c r="C469" s="30"/>
      <c r="D469" s="25"/>
      <c r="E469" s="25"/>
      <c r="F469" s="25"/>
      <c r="G469" s="25"/>
      <c r="H469" s="25"/>
      <c r="I469" s="25"/>
      <c r="J469" s="25"/>
      <c r="K469" s="25"/>
      <c r="L469" s="25"/>
      <c r="M469" s="25"/>
      <c r="N469" s="25"/>
      <c r="O469" s="25"/>
      <c r="P469" s="25"/>
      <c r="Q469" s="25"/>
      <c r="R469" s="25"/>
      <c r="S469" s="25"/>
      <c r="T469" s="25"/>
      <c r="U469" s="25"/>
      <c r="V469" s="25"/>
      <c r="W469" s="25"/>
      <c r="X469" s="25"/>
      <c r="Y469" s="25"/>
      <c r="Z469" s="31"/>
      <c r="AA469" s="31"/>
      <c r="AB469" s="31"/>
      <c r="AC469" s="31"/>
      <c r="AD469" s="31"/>
      <c r="AE469" s="31"/>
      <c r="AF469" s="31"/>
      <c r="AG469" s="25"/>
      <c r="AH469" s="25"/>
      <c r="AI469" s="25"/>
      <c r="AJ469" s="25"/>
      <c r="AK469" s="25"/>
      <c r="AL469" s="25"/>
      <c r="AM469" s="25"/>
      <c r="AN469" s="25"/>
      <c r="AO469" s="25"/>
      <c r="AP469" s="25"/>
      <c r="AQ469" s="25"/>
      <c r="AR469" s="25"/>
      <c r="AS469" s="25"/>
      <c r="AT469" s="25"/>
      <c r="AU469" s="25"/>
      <c r="AV469" s="25"/>
      <c r="AW469" s="25"/>
      <c r="AX469" s="25"/>
      <c r="AY469" s="25"/>
      <c r="AZ469" s="25"/>
      <c r="BA469" s="25"/>
      <c r="BB469" s="25"/>
      <c r="BC469" s="25"/>
      <c r="BD469" s="25"/>
      <c r="BE469" s="25"/>
      <c r="BF469" s="25"/>
      <c r="BG469" s="25"/>
      <c r="BH469" s="25"/>
      <c r="BI469" s="25"/>
      <c r="BJ469" s="25"/>
      <c r="BK469" s="25"/>
      <c r="BL469" s="25"/>
      <c r="BM469" s="25"/>
      <c r="BN469" s="25"/>
      <c r="BO469" s="25"/>
      <c r="BP469" s="25"/>
      <c r="BQ469" s="25"/>
      <c r="BR469" s="25"/>
      <c r="BS469" s="25"/>
      <c r="BT469" s="25"/>
    </row>
    <row r="470" spans="1:72" ht="33.85" customHeight="1">
      <c r="A470" s="26"/>
      <c r="B470" s="25"/>
      <c r="C470" s="30"/>
      <c r="D470" s="25"/>
      <c r="E470" s="25"/>
      <c r="F470" s="25"/>
      <c r="G470" s="25"/>
      <c r="H470" s="25"/>
      <c r="I470" s="25"/>
      <c r="J470" s="25"/>
      <c r="K470" s="25"/>
      <c r="L470" s="25"/>
      <c r="M470" s="25"/>
      <c r="N470" s="25"/>
      <c r="O470" s="25"/>
      <c r="P470" s="25"/>
      <c r="Q470" s="25"/>
      <c r="R470" s="25"/>
      <c r="S470" s="25"/>
      <c r="T470" s="25"/>
      <c r="U470" s="25"/>
      <c r="V470" s="25"/>
      <c r="W470" s="25"/>
      <c r="X470" s="25"/>
      <c r="Y470" s="25"/>
      <c r="Z470" s="31"/>
      <c r="AA470" s="31"/>
      <c r="AB470" s="31"/>
      <c r="AC470" s="31"/>
      <c r="AD470" s="31"/>
      <c r="AE470" s="31"/>
      <c r="AF470" s="31"/>
      <c r="AG470" s="25"/>
      <c r="AH470" s="25"/>
      <c r="AI470" s="25"/>
      <c r="AJ470" s="25"/>
      <c r="AK470" s="25"/>
      <c r="AL470" s="25"/>
      <c r="AM470" s="25"/>
      <c r="AN470" s="25"/>
      <c r="AO470" s="25"/>
      <c r="AP470" s="25"/>
      <c r="AQ470" s="25"/>
      <c r="AR470" s="25"/>
      <c r="AS470" s="25"/>
      <c r="AT470" s="25"/>
      <c r="AU470" s="25"/>
      <c r="AV470" s="25"/>
      <c r="AW470" s="25"/>
      <c r="AX470" s="25"/>
      <c r="AY470" s="25"/>
      <c r="AZ470" s="25"/>
      <c r="BA470" s="25"/>
      <c r="BB470" s="25"/>
      <c r="BC470" s="25"/>
      <c r="BD470" s="25"/>
      <c r="BE470" s="25"/>
      <c r="BF470" s="25"/>
      <c r="BG470" s="25"/>
      <c r="BH470" s="25"/>
      <c r="BI470" s="25"/>
      <c r="BJ470" s="25"/>
      <c r="BK470" s="25"/>
      <c r="BL470" s="25"/>
      <c r="BM470" s="25"/>
      <c r="BN470" s="25"/>
      <c r="BO470" s="25"/>
      <c r="BP470" s="25"/>
      <c r="BQ470" s="25"/>
      <c r="BR470" s="25"/>
      <c r="BS470" s="25"/>
      <c r="BT470" s="25"/>
    </row>
    <row r="471" spans="1:72" ht="33.85" customHeight="1">
      <c r="A471" s="26"/>
      <c r="B471" s="25"/>
      <c r="C471" s="30"/>
      <c r="D471" s="25"/>
      <c r="E471" s="25"/>
      <c r="F471" s="25"/>
      <c r="G471" s="25"/>
      <c r="H471" s="25"/>
      <c r="I471" s="25"/>
      <c r="J471" s="25"/>
      <c r="K471" s="25"/>
      <c r="L471" s="25"/>
      <c r="M471" s="25"/>
      <c r="N471" s="25"/>
      <c r="O471" s="25"/>
      <c r="P471" s="25"/>
      <c r="Q471" s="25"/>
      <c r="R471" s="25"/>
      <c r="S471" s="25"/>
      <c r="T471" s="25"/>
      <c r="U471" s="25"/>
      <c r="V471" s="25"/>
      <c r="W471" s="25"/>
      <c r="X471" s="25"/>
      <c r="Y471" s="25"/>
      <c r="Z471" s="31"/>
      <c r="AA471" s="31"/>
      <c r="AB471" s="31"/>
      <c r="AC471" s="31"/>
      <c r="AD471" s="31"/>
      <c r="AE471" s="31"/>
      <c r="AF471" s="31"/>
      <c r="AG471" s="25"/>
      <c r="AH471" s="25"/>
      <c r="AI471" s="25"/>
      <c r="AJ471" s="25"/>
      <c r="AK471" s="25"/>
      <c r="AL471" s="25"/>
      <c r="AM471" s="25"/>
      <c r="AN471" s="25"/>
      <c r="AO471" s="25"/>
      <c r="AP471" s="25"/>
      <c r="AQ471" s="25"/>
      <c r="AR471" s="25"/>
      <c r="AS471" s="25"/>
      <c r="AT471" s="25"/>
      <c r="AU471" s="25"/>
      <c r="AV471" s="25"/>
      <c r="AW471" s="25"/>
      <c r="AX471" s="25"/>
      <c r="AY471" s="25"/>
      <c r="AZ471" s="25"/>
      <c r="BA471" s="25"/>
      <c r="BB471" s="25"/>
      <c r="BC471" s="25"/>
      <c r="BD471" s="25"/>
      <c r="BE471" s="25"/>
      <c r="BF471" s="25"/>
      <c r="BG471" s="25"/>
      <c r="BH471" s="25"/>
      <c r="BI471" s="25"/>
      <c r="BJ471" s="25"/>
      <c r="BK471" s="25"/>
      <c r="BL471" s="25"/>
      <c r="BM471" s="25"/>
      <c r="BN471" s="25"/>
      <c r="BO471" s="25"/>
      <c r="BP471" s="25"/>
      <c r="BQ471" s="25"/>
      <c r="BR471" s="25"/>
      <c r="BS471" s="25"/>
      <c r="BT471" s="25"/>
    </row>
    <row r="472" spans="1:72" ht="33.85" customHeight="1">
      <c r="A472" s="26"/>
      <c r="B472" s="25"/>
      <c r="C472" s="30"/>
      <c r="D472" s="25"/>
      <c r="E472" s="25"/>
      <c r="F472" s="25"/>
      <c r="G472" s="25"/>
      <c r="H472" s="25"/>
      <c r="I472" s="25"/>
      <c r="J472" s="25"/>
      <c r="K472" s="25"/>
      <c r="L472" s="25"/>
      <c r="M472" s="25"/>
      <c r="N472" s="25"/>
      <c r="O472" s="25"/>
      <c r="P472" s="25"/>
      <c r="Q472" s="25"/>
      <c r="R472" s="25"/>
      <c r="S472" s="25"/>
      <c r="T472" s="25"/>
      <c r="U472" s="25"/>
      <c r="V472" s="25"/>
      <c r="W472" s="25"/>
      <c r="X472" s="25"/>
      <c r="Y472" s="25"/>
      <c r="Z472" s="31"/>
      <c r="AA472" s="31"/>
      <c r="AB472" s="31"/>
      <c r="AC472" s="31"/>
      <c r="AD472" s="31"/>
      <c r="AE472" s="31"/>
      <c r="AF472" s="31"/>
      <c r="AG472" s="25"/>
      <c r="AH472" s="25"/>
      <c r="AI472" s="25"/>
      <c r="AJ472" s="25"/>
      <c r="AK472" s="25"/>
      <c r="AL472" s="25"/>
      <c r="AM472" s="25"/>
      <c r="AN472" s="25"/>
      <c r="AO472" s="25"/>
      <c r="AP472" s="25"/>
      <c r="AQ472" s="25"/>
      <c r="AR472" s="25"/>
      <c r="AS472" s="25"/>
      <c r="AT472" s="25"/>
      <c r="AU472" s="25"/>
      <c r="AV472" s="25"/>
      <c r="AW472" s="25"/>
      <c r="AX472" s="25"/>
      <c r="AY472" s="25"/>
      <c r="AZ472" s="25"/>
      <c r="BA472" s="25"/>
      <c r="BB472" s="25"/>
      <c r="BC472" s="25"/>
      <c r="BD472" s="25"/>
      <c r="BE472" s="25"/>
      <c r="BF472" s="25"/>
      <c r="BG472" s="25"/>
      <c r="BH472" s="25"/>
      <c r="BI472" s="25"/>
      <c r="BJ472" s="25"/>
      <c r="BK472" s="25"/>
      <c r="BL472" s="25"/>
      <c r="BM472" s="25"/>
      <c r="BN472" s="25"/>
      <c r="BO472" s="25"/>
      <c r="BP472" s="25"/>
      <c r="BQ472" s="25"/>
      <c r="BR472" s="25"/>
      <c r="BS472" s="25"/>
      <c r="BT472" s="25"/>
    </row>
    <row r="473" spans="1:72" ht="33.85" customHeight="1">
      <c r="A473" s="26"/>
      <c r="B473" s="25"/>
      <c r="C473" s="30"/>
      <c r="D473" s="25"/>
      <c r="E473" s="25"/>
      <c r="F473" s="25"/>
      <c r="G473" s="25"/>
      <c r="H473" s="25"/>
      <c r="I473" s="25"/>
      <c r="J473" s="25"/>
      <c r="K473" s="25"/>
      <c r="L473" s="25"/>
      <c r="M473" s="25"/>
      <c r="N473" s="25"/>
      <c r="O473" s="25"/>
      <c r="P473" s="25"/>
      <c r="Q473" s="25"/>
      <c r="R473" s="25"/>
      <c r="S473" s="25"/>
      <c r="T473" s="25"/>
      <c r="U473" s="25"/>
      <c r="V473" s="25"/>
      <c r="W473" s="25"/>
      <c r="X473" s="25"/>
      <c r="Y473" s="25"/>
      <c r="Z473" s="31"/>
      <c r="AA473" s="31"/>
      <c r="AB473" s="31"/>
      <c r="AC473" s="31"/>
      <c r="AD473" s="31"/>
      <c r="AE473" s="31"/>
      <c r="AF473" s="31"/>
      <c r="AG473" s="25"/>
      <c r="AH473" s="25"/>
      <c r="AI473" s="25"/>
      <c r="AJ473" s="25"/>
      <c r="AK473" s="25"/>
      <c r="AL473" s="25"/>
      <c r="AM473" s="25"/>
      <c r="AN473" s="25"/>
      <c r="AO473" s="25"/>
      <c r="AP473" s="25"/>
      <c r="AQ473" s="25"/>
      <c r="AR473" s="25"/>
      <c r="AS473" s="25"/>
      <c r="AT473" s="25"/>
      <c r="AU473" s="25"/>
      <c r="AV473" s="25"/>
      <c r="AW473" s="25"/>
      <c r="AX473" s="25"/>
      <c r="AY473" s="25"/>
      <c r="AZ473" s="25"/>
      <c r="BA473" s="25"/>
      <c r="BB473" s="25"/>
      <c r="BC473" s="25"/>
      <c r="BD473" s="25"/>
      <c r="BE473" s="25"/>
      <c r="BF473" s="25"/>
      <c r="BG473" s="25"/>
      <c r="BH473" s="25"/>
      <c r="BI473" s="25"/>
      <c r="BJ473" s="25"/>
      <c r="BK473" s="25"/>
      <c r="BL473" s="25"/>
      <c r="BM473" s="25"/>
      <c r="BN473" s="25"/>
      <c r="BO473" s="25"/>
      <c r="BP473" s="25"/>
      <c r="BQ473" s="25"/>
      <c r="BR473" s="25"/>
      <c r="BS473" s="25"/>
      <c r="BT473" s="25"/>
    </row>
    <row r="474" spans="1:72" ht="33.85" customHeight="1">
      <c r="A474" s="26"/>
      <c r="B474" s="25"/>
      <c r="C474" s="30"/>
      <c r="D474" s="25"/>
      <c r="E474" s="25"/>
      <c r="F474" s="25"/>
      <c r="G474" s="25"/>
      <c r="H474" s="25"/>
      <c r="I474" s="25"/>
      <c r="J474" s="25"/>
      <c r="K474" s="25"/>
      <c r="L474" s="25"/>
      <c r="M474" s="25"/>
      <c r="N474" s="25"/>
      <c r="O474" s="25"/>
      <c r="P474" s="25"/>
      <c r="Q474" s="25"/>
      <c r="R474" s="25"/>
      <c r="S474" s="25"/>
      <c r="T474" s="25"/>
      <c r="U474" s="25"/>
      <c r="V474" s="25"/>
      <c r="W474" s="25"/>
      <c r="X474" s="25"/>
      <c r="Y474" s="25"/>
      <c r="Z474" s="31"/>
      <c r="AA474" s="31"/>
      <c r="AB474" s="31"/>
      <c r="AC474" s="31"/>
      <c r="AD474" s="31"/>
      <c r="AE474" s="31"/>
      <c r="AF474" s="31"/>
      <c r="AG474" s="25"/>
      <c r="AH474" s="25"/>
      <c r="AI474" s="25"/>
      <c r="AJ474" s="25"/>
      <c r="AK474" s="25"/>
      <c r="AL474" s="25"/>
      <c r="AM474" s="25"/>
      <c r="AN474" s="25"/>
      <c r="AO474" s="25"/>
      <c r="AP474" s="25"/>
      <c r="AQ474" s="25"/>
      <c r="AR474" s="25"/>
      <c r="AS474" s="25"/>
      <c r="AT474" s="25"/>
      <c r="AU474" s="25"/>
      <c r="AV474" s="25"/>
      <c r="AW474" s="25"/>
      <c r="AX474" s="25"/>
      <c r="AY474" s="25"/>
      <c r="AZ474" s="25"/>
      <c r="BA474" s="25"/>
      <c r="BB474" s="25"/>
      <c r="BC474" s="25"/>
      <c r="BD474" s="25"/>
      <c r="BE474" s="25"/>
      <c r="BF474" s="25"/>
      <c r="BG474" s="25"/>
      <c r="BH474" s="25"/>
      <c r="BI474" s="25"/>
      <c r="BJ474" s="25"/>
      <c r="BK474" s="25"/>
      <c r="BL474" s="25"/>
      <c r="BM474" s="25"/>
      <c r="BN474" s="25"/>
      <c r="BO474" s="25"/>
      <c r="BP474" s="25"/>
      <c r="BQ474" s="25"/>
      <c r="BR474" s="25"/>
      <c r="BS474" s="25"/>
      <c r="BT474" s="25"/>
    </row>
    <row r="475" spans="1:72" ht="33.85" customHeight="1">
      <c r="A475" s="26"/>
      <c r="B475" s="25"/>
      <c r="C475" s="30"/>
      <c r="D475" s="25"/>
      <c r="E475" s="25"/>
      <c r="F475" s="25"/>
      <c r="G475" s="25"/>
      <c r="H475" s="25"/>
      <c r="I475" s="25"/>
      <c r="J475" s="25"/>
      <c r="K475" s="25"/>
      <c r="L475" s="25"/>
      <c r="M475" s="25"/>
      <c r="N475" s="25"/>
      <c r="O475" s="25"/>
      <c r="P475" s="25"/>
      <c r="Q475" s="25"/>
      <c r="R475" s="25"/>
      <c r="S475" s="25"/>
      <c r="T475" s="25"/>
      <c r="U475" s="25"/>
      <c r="V475" s="25"/>
      <c r="W475" s="25"/>
      <c r="X475" s="25"/>
      <c r="Y475" s="25"/>
      <c r="Z475" s="31"/>
      <c r="AA475" s="31"/>
      <c r="AB475" s="31"/>
      <c r="AC475" s="31"/>
      <c r="AD475" s="31"/>
      <c r="AE475" s="31"/>
      <c r="AF475" s="31"/>
      <c r="AG475" s="25"/>
      <c r="AH475" s="25"/>
      <c r="AI475" s="25"/>
      <c r="AJ475" s="25"/>
      <c r="AK475" s="25"/>
      <c r="AL475" s="25"/>
      <c r="AM475" s="25"/>
      <c r="AN475" s="25"/>
      <c r="AO475" s="25"/>
      <c r="AP475" s="25"/>
      <c r="AQ475" s="25"/>
      <c r="AR475" s="25"/>
      <c r="AS475" s="25"/>
      <c r="AT475" s="25"/>
      <c r="AU475" s="25"/>
      <c r="AV475" s="25"/>
      <c r="AW475" s="25"/>
      <c r="AX475" s="25"/>
      <c r="AY475" s="25"/>
      <c r="AZ475" s="25"/>
      <c r="BA475" s="25"/>
      <c r="BB475" s="25"/>
      <c r="BC475" s="25"/>
      <c r="BD475" s="25"/>
      <c r="BE475" s="25"/>
      <c r="BF475" s="25"/>
      <c r="BG475" s="25"/>
      <c r="BH475" s="25"/>
      <c r="BI475" s="25"/>
      <c r="BJ475" s="25"/>
      <c r="BK475" s="25"/>
      <c r="BL475" s="25"/>
      <c r="BM475" s="25"/>
      <c r="BN475" s="25"/>
      <c r="BO475" s="25"/>
      <c r="BP475" s="25"/>
      <c r="BQ475" s="25"/>
      <c r="BR475" s="25"/>
      <c r="BS475" s="25"/>
      <c r="BT475" s="25"/>
    </row>
    <row r="476" spans="1:72" ht="33.85" customHeight="1">
      <c r="A476" s="26"/>
      <c r="B476" s="25"/>
      <c r="C476" s="30"/>
      <c r="D476" s="25"/>
      <c r="E476" s="25"/>
      <c r="F476" s="25"/>
      <c r="G476" s="25"/>
      <c r="H476" s="25"/>
      <c r="I476" s="25"/>
      <c r="J476" s="25"/>
      <c r="K476" s="25"/>
      <c r="L476" s="25"/>
      <c r="M476" s="25"/>
      <c r="N476" s="25"/>
      <c r="O476" s="25"/>
      <c r="P476" s="25"/>
      <c r="Q476" s="25"/>
      <c r="R476" s="25"/>
      <c r="S476" s="25"/>
      <c r="T476" s="25"/>
      <c r="U476" s="25"/>
      <c r="V476" s="25"/>
      <c r="W476" s="25"/>
      <c r="X476" s="25"/>
      <c r="Y476" s="25"/>
      <c r="Z476" s="31"/>
      <c r="AA476" s="31"/>
      <c r="AB476" s="31"/>
      <c r="AC476" s="31"/>
      <c r="AD476" s="31"/>
      <c r="AE476" s="31"/>
      <c r="AF476" s="31"/>
      <c r="AG476" s="25"/>
      <c r="AH476" s="25"/>
      <c r="AI476" s="25"/>
      <c r="AJ476" s="25"/>
      <c r="AK476" s="25"/>
      <c r="AL476" s="25"/>
      <c r="AM476" s="25"/>
      <c r="AN476" s="25"/>
      <c r="AO476" s="25"/>
      <c r="AP476" s="25"/>
      <c r="AQ476" s="25"/>
      <c r="AR476" s="25"/>
      <c r="AS476" s="25"/>
      <c r="AT476" s="25"/>
      <c r="AU476" s="25"/>
      <c r="AV476" s="25"/>
      <c r="AW476" s="25"/>
      <c r="AX476" s="25"/>
      <c r="AY476" s="25"/>
      <c r="AZ476" s="25"/>
      <c r="BA476" s="25"/>
      <c r="BB476" s="25"/>
      <c r="BC476" s="25"/>
      <c r="BD476" s="25"/>
      <c r="BE476" s="25"/>
      <c r="BF476" s="25"/>
      <c r="BG476" s="25"/>
      <c r="BH476" s="25"/>
      <c r="BI476" s="25"/>
      <c r="BJ476" s="25"/>
      <c r="BK476" s="25"/>
      <c r="BL476" s="25"/>
      <c r="BM476" s="25"/>
      <c r="BN476" s="25"/>
      <c r="BO476" s="25"/>
      <c r="BP476" s="25"/>
      <c r="BQ476" s="25"/>
      <c r="BR476" s="25"/>
      <c r="BS476" s="25"/>
      <c r="BT476" s="25"/>
    </row>
    <row r="477" spans="1:72" ht="33.85" customHeight="1">
      <c r="A477" s="26"/>
      <c r="B477" s="25"/>
      <c r="C477" s="30"/>
      <c r="D477" s="25"/>
      <c r="E477" s="25"/>
      <c r="F477" s="25"/>
      <c r="G477" s="25"/>
      <c r="H477" s="25"/>
      <c r="I477" s="25"/>
      <c r="J477" s="25"/>
      <c r="K477" s="25"/>
      <c r="L477" s="25"/>
      <c r="M477" s="25"/>
      <c r="N477" s="25"/>
      <c r="O477" s="25"/>
      <c r="P477" s="25"/>
      <c r="Q477" s="25"/>
      <c r="R477" s="25"/>
      <c r="S477" s="25"/>
      <c r="T477" s="25"/>
      <c r="U477" s="25"/>
      <c r="V477" s="25"/>
      <c r="W477" s="25"/>
      <c r="X477" s="25"/>
      <c r="Y477" s="25"/>
      <c r="Z477" s="31"/>
      <c r="AA477" s="31"/>
      <c r="AB477" s="31"/>
      <c r="AC477" s="31"/>
      <c r="AD477" s="31"/>
      <c r="AE477" s="31"/>
      <c r="AF477" s="31"/>
      <c r="AG477" s="25"/>
      <c r="AH477" s="25"/>
      <c r="AI477" s="25"/>
      <c r="AJ477" s="25"/>
      <c r="AK477" s="25"/>
      <c r="AL477" s="25"/>
      <c r="AM477" s="25"/>
      <c r="AN477" s="25"/>
      <c r="AO477" s="25"/>
      <c r="AP477" s="25"/>
      <c r="AQ477" s="25"/>
      <c r="AR477" s="25"/>
      <c r="AS477" s="25"/>
      <c r="AT477" s="25"/>
      <c r="AU477" s="25"/>
      <c r="AV477" s="25"/>
      <c r="AW477" s="25"/>
      <c r="AX477" s="25"/>
      <c r="AY477" s="25"/>
      <c r="AZ477" s="25"/>
      <c r="BA477" s="25"/>
      <c r="BB477" s="25"/>
      <c r="BC477" s="25"/>
      <c r="BD477" s="25"/>
      <c r="BE477" s="25"/>
      <c r="BF477" s="25"/>
      <c r="BG477" s="25"/>
      <c r="BH477" s="25"/>
      <c r="BI477" s="25"/>
      <c r="BJ477" s="25"/>
      <c r="BK477" s="25"/>
      <c r="BL477" s="25"/>
      <c r="BM477" s="25"/>
      <c r="BN477" s="25"/>
      <c r="BO477" s="25"/>
      <c r="BP477" s="25"/>
      <c r="BQ477" s="25"/>
      <c r="BR477" s="25"/>
      <c r="BS477" s="25"/>
      <c r="BT477" s="25"/>
    </row>
    <row r="478" spans="1:72" ht="33.85" customHeight="1">
      <c r="A478" s="26"/>
      <c r="B478" s="25"/>
      <c r="C478" s="30"/>
      <c r="D478" s="25"/>
      <c r="E478" s="25"/>
      <c r="F478" s="25"/>
      <c r="G478" s="25"/>
      <c r="H478" s="25"/>
      <c r="I478" s="25"/>
      <c r="J478" s="25"/>
      <c r="K478" s="25"/>
      <c r="L478" s="25"/>
      <c r="M478" s="25"/>
      <c r="N478" s="25"/>
      <c r="O478" s="25"/>
      <c r="P478" s="25"/>
      <c r="Q478" s="25"/>
      <c r="R478" s="25"/>
      <c r="S478" s="25"/>
      <c r="T478" s="25"/>
      <c r="U478" s="25"/>
      <c r="V478" s="25"/>
      <c r="W478" s="25"/>
      <c r="X478" s="25"/>
      <c r="Y478" s="25"/>
      <c r="Z478" s="31"/>
      <c r="AA478" s="31"/>
      <c r="AB478" s="31"/>
      <c r="AC478" s="31"/>
      <c r="AD478" s="31"/>
      <c r="AE478" s="31"/>
      <c r="AF478" s="31"/>
      <c r="AG478" s="25"/>
      <c r="AH478" s="25"/>
      <c r="AI478" s="25"/>
      <c r="AJ478" s="25"/>
      <c r="AK478" s="25"/>
      <c r="AL478" s="25"/>
      <c r="AM478" s="25"/>
      <c r="AN478" s="25"/>
      <c r="AO478" s="25"/>
      <c r="AP478" s="25"/>
      <c r="AQ478" s="25"/>
      <c r="AR478" s="25"/>
      <c r="AS478" s="25"/>
      <c r="AT478" s="25"/>
      <c r="AU478" s="25"/>
      <c r="AV478" s="25"/>
      <c r="AW478" s="25"/>
      <c r="AX478" s="25"/>
      <c r="AY478" s="25"/>
      <c r="AZ478" s="25"/>
      <c r="BA478" s="25"/>
      <c r="BB478" s="25"/>
      <c r="BC478" s="25"/>
      <c r="BD478" s="25"/>
      <c r="BE478" s="25"/>
      <c r="BF478" s="25"/>
      <c r="BG478" s="25"/>
      <c r="BH478" s="25"/>
      <c r="BI478" s="25"/>
      <c r="BJ478" s="25"/>
      <c r="BK478" s="25"/>
      <c r="BL478" s="25"/>
      <c r="BM478" s="25"/>
      <c r="BN478" s="25"/>
      <c r="BO478" s="25"/>
      <c r="BP478" s="25"/>
      <c r="BQ478" s="25"/>
      <c r="BR478" s="25"/>
      <c r="BS478" s="25"/>
      <c r="BT478" s="25"/>
    </row>
    <row r="479" spans="1:72" ht="33.85" customHeight="1">
      <c r="A479" s="26"/>
      <c r="B479" s="25"/>
      <c r="C479" s="30"/>
      <c r="D479" s="25"/>
      <c r="E479" s="25"/>
      <c r="F479" s="25"/>
      <c r="G479" s="25"/>
      <c r="H479" s="25"/>
      <c r="I479" s="25"/>
      <c r="J479" s="25"/>
      <c r="K479" s="25"/>
      <c r="L479" s="25"/>
      <c r="M479" s="25"/>
      <c r="N479" s="25"/>
      <c r="O479" s="25"/>
      <c r="P479" s="25"/>
      <c r="Q479" s="25"/>
      <c r="R479" s="25"/>
      <c r="S479" s="25"/>
      <c r="T479" s="25"/>
      <c r="U479" s="25"/>
      <c r="V479" s="25"/>
      <c r="W479" s="25"/>
      <c r="X479" s="25"/>
      <c r="Y479" s="25"/>
      <c r="Z479" s="31"/>
      <c r="AA479" s="31"/>
      <c r="AB479" s="31"/>
      <c r="AC479" s="31"/>
      <c r="AD479" s="31"/>
      <c r="AE479" s="31"/>
      <c r="AF479" s="31"/>
      <c r="AG479" s="25"/>
      <c r="AH479" s="25"/>
      <c r="AI479" s="25"/>
      <c r="AJ479" s="25"/>
      <c r="AK479" s="25"/>
      <c r="AL479" s="25"/>
      <c r="AM479" s="25"/>
      <c r="AN479" s="25"/>
      <c r="AO479" s="25"/>
      <c r="AP479" s="25"/>
      <c r="AQ479" s="25"/>
      <c r="AR479" s="25"/>
      <c r="AS479" s="25"/>
      <c r="AT479" s="25"/>
      <c r="AU479" s="25"/>
      <c r="AV479" s="25"/>
      <c r="AW479" s="25"/>
      <c r="AX479" s="25"/>
      <c r="AY479" s="25"/>
      <c r="AZ479" s="25"/>
      <c r="BA479" s="25"/>
      <c r="BB479" s="25"/>
      <c r="BC479" s="25"/>
      <c r="BD479" s="25"/>
      <c r="BE479" s="25"/>
      <c r="BF479" s="25"/>
      <c r="BG479" s="25"/>
      <c r="BH479" s="25"/>
      <c r="BI479" s="25"/>
      <c r="BJ479" s="25"/>
      <c r="BK479" s="25"/>
      <c r="BL479" s="25"/>
      <c r="BM479" s="25"/>
      <c r="BN479" s="25"/>
      <c r="BO479" s="25"/>
      <c r="BP479" s="25"/>
      <c r="BQ479" s="25"/>
      <c r="BR479" s="25"/>
      <c r="BS479" s="25"/>
      <c r="BT479" s="25"/>
    </row>
    <row r="480" spans="1:72" ht="33.85" customHeight="1">
      <c r="A480" s="26"/>
      <c r="B480" s="25"/>
      <c r="C480" s="30"/>
      <c r="D480" s="25"/>
      <c r="E480" s="25"/>
      <c r="F480" s="25"/>
      <c r="G480" s="25"/>
      <c r="H480" s="25"/>
      <c r="I480" s="25"/>
      <c r="J480" s="25"/>
      <c r="K480" s="25"/>
      <c r="L480" s="25"/>
      <c r="M480" s="25"/>
      <c r="N480" s="25"/>
      <c r="O480" s="25"/>
      <c r="P480" s="25"/>
      <c r="Q480" s="25"/>
      <c r="R480" s="25"/>
      <c r="S480" s="25"/>
      <c r="T480" s="25"/>
      <c r="U480" s="25"/>
      <c r="V480" s="25"/>
      <c r="W480" s="25"/>
      <c r="X480" s="25"/>
      <c r="Y480" s="25"/>
      <c r="Z480" s="31"/>
      <c r="AA480" s="31"/>
      <c r="AB480" s="31"/>
      <c r="AC480" s="31"/>
      <c r="AD480" s="31"/>
      <c r="AE480" s="31"/>
      <c r="AF480" s="31"/>
      <c r="AG480" s="25"/>
      <c r="AH480" s="25"/>
      <c r="AI480" s="25"/>
      <c r="AJ480" s="25"/>
      <c r="AK480" s="25"/>
      <c r="AL480" s="25"/>
      <c r="AM480" s="25"/>
      <c r="AN480" s="25"/>
      <c r="AO480" s="25"/>
      <c r="AP480" s="25"/>
      <c r="AQ480" s="25"/>
      <c r="AR480" s="25"/>
      <c r="AS480" s="25"/>
      <c r="AT480" s="25"/>
      <c r="AU480" s="25"/>
      <c r="AV480" s="25"/>
      <c r="AW480" s="25"/>
      <c r="AX480" s="25"/>
      <c r="AY480" s="25"/>
      <c r="AZ480" s="25"/>
      <c r="BA480" s="25"/>
      <c r="BB480" s="25"/>
      <c r="BC480" s="25"/>
      <c r="BD480" s="25"/>
      <c r="BE480" s="25"/>
      <c r="BF480" s="25"/>
      <c r="BG480" s="25"/>
      <c r="BH480" s="25"/>
      <c r="BI480" s="25"/>
      <c r="BJ480" s="25"/>
      <c r="BK480" s="25"/>
      <c r="BL480" s="25"/>
      <c r="BM480" s="25"/>
      <c r="BN480" s="25"/>
      <c r="BO480" s="25"/>
      <c r="BP480" s="25"/>
      <c r="BQ480" s="25"/>
      <c r="BR480" s="25"/>
      <c r="BS480" s="25"/>
      <c r="BT480" s="25"/>
    </row>
    <row r="481" spans="1:72" ht="33.85" customHeight="1">
      <c r="A481" s="26"/>
      <c r="B481" s="25"/>
      <c r="C481" s="30"/>
      <c r="D481" s="25"/>
      <c r="E481" s="25"/>
      <c r="F481" s="25"/>
      <c r="G481" s="25"/>
      <c r="H481" s="25"/>
      <c r="I481" s="25"/>
      <c r="J481" s="25"/>
      <c r="K481" s="25"/>
      <c r="L481" s="25"/>
      <c r="M481" s="25"/>
      <c r="N481" s="25"/>
      <c r="O481" s="25"/>
      <c r="P481" s="25"/>
      <c r="Q481" s="25"/>
      <c r="R481" s="25"/>
      <c r="S481" s="25"/>
      <c r="T481" s="25"/>
      <c r="U481" s="25"/>
      <c r="V481" s="25"/>
      <c r="W481" s="25"/>
      <c r="X481" s="25"/>
      <c r="Y481" s="25"/>
      <c r="Z481" s="31"/>
      <c r="AA481" s="31"/>
      <c r="AB481" s="31"/>
      <c r="AC481" s="31"/>
      <c r="AD481" s="31"/>
      <c r="AE481" s="31"/>
      <c r="AF481" s="31"/>
      <c r="AG481" s="25"/>
      <c r="AH481" s="25"/>
      <c r="AI481" s="25"/>
      <c r="AJ481" s="25"/>
      <c r="AK481" s="25"/>
      <c r="AL481" s="25"/>
      <c r="AM481" s="25"/>
      <c r="AN481" s="25"/>
      <c r="AO481" s="25"/>
      <c r="AP481" s="25"/>
      <c r="AQ481" s="25"/>
      <c r="AR481" s="25"/>
      <c r="AS481" s="25"/>
      <c r="AT481" s="25"/>
      <c r="AU481" s="25"/>
      <c r="AV481" s="25"/>
      <c r="AW481" s="25"/>
      <c r="AX481" s="25"/>
      <c r="AY481" s="25"/>
      <c r="AZ481" s="25"/>
      <c r="BA481" s="25"/>
      <c r="BB481" s="25"/>
      <c r="BC481" s="25"/>
      <c r="BD481" s="25"/>
      <c r="BE481" s="25"/>
      <c r="BF481" s="25"/>
      <c r="BG481" s="25"/>
      <c r="BH481" s="25"/>
      <c r="BI481" s="25"/>
      <c r="BJ481" s="25"/>
      <c r="BK481" s="25"/>
      <c r="BL481" s="25"/>
      <c r="BM481" s="25"/>
      <c r="BN481" s="25"/>
      <c r="BO481" s="25"/>
      <c r="BP481" s="25"/>
      <c r="BQ481" s="25"/>
      <c r="BR481" s="25"/>
      <c r="BS481" s="25"/>
      <c r="BT481" s="25"/>
    </row>
    <row r="482" spans="1:72" ht="33.85" customHeight="1">
      <c r="A482" s="26"/>
      <c r="B482" s="25"/>
      <c r="C482" s="30"/>
      <c r="D482" s="25"/>
      <c r="E482" s="25"/>
      <c r="F482" s="25"/>
      <c r="G482" s="25"/>
      <c r="H482" s="25"/>
      <c r="I482" s="25"/>
      <c r="J482" s="25"/>
      <c r="K482" s="25"/>
      <c r="L482" s="25"/>
      <c r="M482" s="25"/>
      <c r="N482" s="25"/>
      <c r="O482" s="25"/>
      <c r="P482" s="25"/>
      <c r="Q482" s="25"/>
      <c r="R482" s="25"/>
      <c r="S482" s="25"/>
      <c r="T482" s="25"/>
      <c r="U482" s="25"/>
      <c r="V482" s="25"/>
      <c r="W482" s="25"/>
      <c r="X482" s="25"/>
      <c r="Y482" s="25"/>
      <c r="Z482" s="31"/>
      <c r="AA482" s="31"/>
      <c r="AB482" s="31"/>
      <c r="AC482" s="31"/>
      <c r="AD482" s="31"/>
      <c r="AE482" s="31"/>
      <c r="AF482" s="31"/>
      <c r="AG482" s="25"/>
      <c r="AH482" s="25"/>
      <c r="AI482" s="25"/>
      <c r="AJ482" s="25"/>
      <c r="AK482" s="25"/>
      <c r="AL482" s="25"/>
      <c r="AM482" s="25"/>
      <c r="AN482" s="25"/>
      <c r="AO482" s="25"/>
      <c r="AP482" s="25"/>
      <c r="AQ482" s="25"/>
      <c r="AR482" s="25"/>
      <c r="AS482" s="25"/>
      <c r="AT482" s="25"/>
      <c r="AU482" s="25"/>
      <c r="AV482" s="25"/>
      <c r="AW482" s="25"/>
      <c r="AX482" s="25"/>
      <c r="AY482" s="25"/>
      <c r="AZ482" s="25"/>
      <c r="BA482" s="25"/>
      <c r="BB482" s="25"/>
      <c r="BC482" s="25"/>
      <c r="BD482" s="25"/>
      <c r="BE482" s="25"/>
      <c r="BF482" s="25"/>
      <c r="BG482" s="25"/>
      <c r="BH482" s="25"/>
      <c r="BI482" s="25"/>
      <c r="BJ482" s="25"/>
      <c r="BK482" s="25"/>
      <c r="BL482" s="25"/>
      <c r="BM482" s="25"/>
      <c r="BN482" s="25"/>
      <c r="BO482" s="25"/>
      <c r="BP482" s="25"/>
      <c r="BQ482" s="25"/>
      <c r="BR482" s="25"/>
      <c r="BS482" s="25"/>
      <c r="BT482" s="25"/>
    </row>
    <row r="483" spans="1:72" ht="33.85" customHeight="1">
      <c r="A483" s="26"/>
      <c r="B483" s="25"/>
      <c r="C483" s="30"/>
      <c r="D483" s="25"/>
      <c r="E483" s="25"/>
      <c r="F483" s="25"/>
      <c r="G483" s="25"/>
      <c r="H483" s="25"/>
      <c r="I483" s="25"/>
      <c r="J483" s="25"/>
      <c r="K483" s="25"/>
      <c r="L483" s="25"/>
      <c r="M483" s="25"/>
      <c r="N483" s="25"/>
      <c r="O483" s="25"/>
      <c r="P483" s="25"/>
      <c r="Q483" s="25"/>
      <c r="R483" s="25"/>
      <c r="S483" s="25"/>
      <c r="T483" s="25"/>
      <c r="U483" s="25"/>
      <c r="V483" s="25"/>
      <c r="W483" s="25"/>
      <c r="X483" s="25"/>
      <c r="Y483" s="25"/>
      <c r="Z483" s="31"/>
      <c r="AA483" s="31"/>
      <c r="AB483" s="31"/>
      <c r="AC483" s="31"/>
      <c r="AD483" s="31"/>
      <c r="AE483" s="31"/>
      <c r="AF483" s="31"/>
      <c r="AG483" s="25"/>
      <c r="AH483" s="25"/>
      <c r="AI483" s="25"/>
      <c r="AJ483" s="25"/>
      <c r="AK483" s="25"/>
      <c r="AL483" s="25"/>
      <c r="AM483" s="25"/>
      <c r="AN483" s="25"/>
      <c r="AO483" s="25"/>
      <c r="AP483" s="25"/>
      <c r="AQ483" s="25"/>
      <c r="AR483" s="25"/>
      <c r="AS483" s="25"/>
      <c r="AT483" s="25"/>
      <c r="AU483" s="25"/>
      <c r="AV483" s="25"/>
      <c r="AW483" s="25"/>
      <c r="AX483" s="25"/>
      <c r="AY483" s="25"/>
      <c r="AZ483" s="25"/>
      <c r="BA483" s="25"/>
      <c r="BB483" s="25"/>
      <c r="BC483" s="25"/>
      <c r="BD483" s="25"/>
      <c r="BE483" s="25"/>
      <c r="BF483" s="25"/>
      <c r="BG483" s="25"/>
      <c r="BH483" s="25"/>
      <c r="BI483" s="25"/>
      <c r="BJ483" s="25"/>
      <c r="BK483" s="25"/>
      <c r="BL483" s="25"/>
      <c r="BM483" s="25"/>
      <c r="BN483" s="25"/>
      <c r="BO483" s="25"/>
      <c r="BP483" s="25"/>
      <c r="BQ483" s="25"/>
      <c r="BR483" s="25"/>
      <c r="BS483" s="25"/>
      <c r="BT483" s="25"/>
    </row>
    <row r="484" spans="1:72" ht="33.85" customHeight="1">
      <c r="A484" s="26"/>
      <c r="B484" s="25"/>
      <c r="C484" s="30"/>
      <c r="D484" s="25"/>
      <c r="E484" s="25"/>
      <c r="F484" s="25"/>
      <c r="G484" s="25"/>
      <c r="H484" s="25"/>
      <c r="I484" s="25"/>
      <c r="J484" s="25"/>
      <c r="K484" s="25"/>
      <c r="L484" s="25"/>
      <c r="M484" s="25"/>
      <c r="N484" s="25"/>
      <c r="O484" s="25"/>
      <c r="P484" s="25"/>
      <c r="Q484" s="25"/>
      <c r="R484" s="25"/>
      <c r="S484" s="25"/>
      <c r="T484" s="25"/>
      <c r="U484" s="25"/>
      <c r="V484" s="25"/>
      <c r="W484" s="25"/>
      <c r="X484" s="25"/>
      <c r="Y484" s="25"/>
      <c r="Z484" s="31"/>
      <c r="AA484" s="31"/>
      <c r="AB484" s="31"/>
      <c r="AC484" s="31"/>
      <c r="AD484" s="31"/>
      <c r="AE484" s="31"/>
      <c r="AF484" s="31"/>
      <c r="AG484" s="25"/>
      <c r="AH484" s="25"/>
      <c r="AI484" s="25"/>
      <c r="AJ484" s="25"/>
      <c r="AK484" s="25"/>
      <c r="AL484" s="25"/>
      <c r="AM484" s="25"/>
      <c r="AN484" s="25"/>
      <c r="AO484" s="25"/>
      <c r="AP484" s="25"/>
      <c r="AQ484" s="25"/>
      <c r="AR484" s="25"/>
      <c r="AS484" s="25"/>
      <c r="AT484" s="25"/>
      <c r="AU484" s="25"/>
      <c r="AV484" s="25"/>
      <c r="AW484" s="25"/>
      <c r="AX484" s="25"/>
      <c r="AY484" s="25"/>
      <c r="AZ484" s="25"/>
      <c r="BA484" s="25"/>
      <c r="BB484" s="25"/>
      <c r="BC484" s="25"/>
      <c r="BD484" s="25"/>
      <c r="BE484" s="25"/>
      <c r="BF484" s="25"/>
      <c r="BG484" s="25"/>
      <c r="BH484" s="25"/>
      <c r="BI484" s="25"/>
      <c r="BJ484" s="25"/>
      <c r="BK484" s="25"/>
      <c r="BL484" s="25"/>
      <c r="BM484" s="25"/>
      <c r="BN484" s="25"/>
      <c r="BO484" s="25"/>
      <c r="BP484" s="25"/>
      <c r="BQ484" s="25"/>
      <c r="BR484" s="25"/>
      <c r="BS484" s="25"/>
      <c r="BT484" s="25"/>
    </row>
    <row r="485" spans="1:72" ht="33.85" customHeight="1">
      <c r="A485" s="26"/>
      <c r="B485" s="25"/>
      <c r="C485" s="30"/>
      <c r="D485" s="25"/>
      <c r="E485" s="25"/>
      <c r="F485" s="25"/>
      <c r="G485" s="25"/>
      <c r="H485" s="25"/>
      <c r="I485" s="25"/>
      <c r="J485" s="25"/>
      <c r="K485" s="25"/>
      <c r="L485" s="25"/>
      <c r="M485" s="25"/>
      <c r="N485" s="25"/>
      <c r="O485" s="25"/>
      <c r="P485" s="25"/>
      <c r="Q485" s="25"/>
      <c r="R485" s="25"/>
      <c r="S485" s="25"/>
      <c r="T485" s="25"/>
      <c r="U485" s="25"/>
      <c r="V485" s="25"/>
      <c r="W485" s="25"/>
      <c r="X485" s="25"/>
      <c r="Y485" s="25"/>
      <c r="Z485" s="31"/>
      <c r="AA485" s="31"/>
      <c r="AB485" s="31"/>
      <c r="AC485" s="31"/>
      <c r="AD485" s="31"/>
      <c r="AE485" s="31"/>
      <c r="AF485" s="31"/>
      <c r="AG485" s="25"/>
      <c r="AH485" s="25"/>
      <c r="AI485" s="25"/>
      <c r="AJ485" s="25"/>
      <c r="AK485" s="25"/>
      <c r="AL485" s="25"/>
      <c r="AM485" s="25"/>
      <c r="AN485" s="25"/>
      <c r="AO485" s="25"/>
      <c r="AP485" s="25"/>
      <c r="AQ485" s="25"/>
      <c r="AR485" s="25"/>
      <c r="AS485" s="25"/>
      <c r="AT485" s="25"/>
      <c r="AU485" s="25"/>
      <c r="AV485" s="25"/>
      <c r="AW485" s="25"/>
      <c r="AX485" s="25"/>
      <c r="AY485" s="25"/>
      <c r="AZ485" s="25"/>
      <c r="BA485" s="25"/>
      <c r="BB485" s="25"/>
      <c r="BC485" s="25"/>
      <c r="BD485" s="25"/>
      <c r="BE485" s="25"/>
      <c r="BF485" s="25"/>
      <c r="BG485" s="25"/>
      <c r="BH485" s="25"/>
      <c r="BI485" s="25"/>
      <c r="BJ485" s="25"/>
      <c r="BK485" s="25"/>
      <c r="BL485" s="25"/>
      <c r="BM485" s="25"/>
      <c r="BN485" s="25"/>
      <c r="BO485" s="25"/>
      <c r="BP485" s="25"/>
      <c r="BQ485" s="25"/>
      <c r="BR485" s="25"/>
      <c r="BS485" s="25"/>
      <c r="BT485" s="25"/>
    </row>
    <row r="486" spans="1:72" ht="33.85" customHeight="1">
      <c r="A486" s="26"/>
      <c r="B486" s="25"/>
      <c r="C486" s="30"/>
      <c r="D486" s="25"/>
      <c r="E486" s="25"/>
      <c r="F486" s="25"/>
      <c r="G486" s="25"/>
      <c r="H486" s="25"/>
      <c r="I486" s="25"/>
      <c r="J486" s="25"/>
      <c r="K486" s="25"/>
      <c r="L486" s="25"/>
      <c r="M486" s="25"/>
      <c r="N486" s="25"/>
      <c r="O486" s="25"/>
      <c r="P486" s="25"/>
      <c r="Q486" s="25"/>
      <c r="R486" s="25"/>
      <c r="S486" s="25"/>
      <c r="T486" s="25"/>
      <c r="U486" s="25"/>
      <c r="V486" s="25"/>
      <c r="W486" s="25"/>
      <c r="X486" s="25"/>
      <c r="Y486" s="25"/>
      <c r="Z486" s="31"/>
      <c r="AA486" s="31"/>
      <c r="AB486" s="31"/>
      <c r="AC486" s="31"/>
      <c r="AD486" s="31"/>
      <c r="AE486" s="31"/>
      <c r="AF486" s="31"/>
      <c r="AG486" s="25"/>
      <c r="AH486" s="25"/>
      <c r="AI486" s="25"/>
      <c r="AJ486" s="25"/>
      <c r="AK486" s="25"/>
      <c r="AL486" s="25"/>
      <c r="AM486" s="25"/>
      <c r="AN486" s="25"/>
      <c r="AO486" s="25"/>
      <c r="AP486" s="25"/>
      <c r="AQ486" s="25"/>
      <c r="AR486" s="25"/>
      <c r="AS486" s="25"/>
      <c r="AT486" s="25"/>
      <c r="AU486" s="25"/>
      <c r="AV486" s="25"/>
      <c r="AW486" s="25"/>
      <c r="AX486" s="25"/>
      <c r="AY486" s="25"/>
      <c r="AZ486" s="25"/>
      <c r="BA486" s="25"/>
      <c r="BB486" s="25"/>
      <c r="BC486" s="25"/>
      <c r="BD486" s="25"/>
      <c r="BE486" s="25"/>
      <c r="BF486" s="25"/>
      <c r="BG486" s="25"/>
      <c r="BH486" s="25"/>
      <c r="BI486" s="25"/>
      <c r="BJ486" s="25"/>
      <c r="BK486" s="25"/>
      <c r="BL486" s="25"/>
      <c r="BM486" s="25"/>
      <c r="BN486" s="25"/>
      <c r="BO486" s="25"/>
      <c r="BP486" s="25"/>
      <c r="BQ486" s="25"/>
      <c r="BR486" s="25"/>
      <c r="BS486" s="25"/>
      <c r="BT486" s="25"/>
    </row>
    <row r="487" spans="1:72" ht="33.85" customHeight="1">
      <c r="A487" s="26"/>
      <c r="B487" s="25"/>
      <c r="C487" s="30"/>
      <c r="D487" s="25"/>
      <c r="E487" s="25"/>
      <c r="F487" s="25"/>
      <c r="G487" s="25"/>
      <c r="H487" s="25"/>
      <c r="I487" s="25"/>
      <c r="J487" s="25"/>
      <c r="K487" s="25"/>
      <c r="L487" s="25"/>
      <c r="M487" s="25"/>
      <c r="N487" s="25"/>
      <c r="O487" s="25"/>
      <c r="P487" s="25"/>
      <c r="Q487" s="25"/>
      <c r="R487" s="25"/>
      <c r="S487" s="25"/>
      <c r="T487" s="25"/>
      <c r="U487" s="25"/>
      <c r="V487" s="25"/>
      <c r="W487" s="25"/>
      <c r="X487" s="25"/>
      <c r="Y487" s="25"/>
      <c r="Z487" s="31"/>
      <c r="AA487" s="31"/>
      <c r="AB487" s="31"/>
      <c r="AC487" s="31"/>
      <c r="AD487" s="31"/>
      <c r="AE487" s="31"/>
      <c r="AF487" s="31"/>
      <c r="AG487" s="25"/>
      <c r="AH487" s="25"/>
      <c r="AI487" s="25"/>
      <c r="AJ487" s="25"/>
      <c r="AK487" s="25"/>
      <c r="AL487" s="25"/>
      <c r="AM487" s="25"/>
      <c r="AN487" s="25"/>
      <c r="AO487" s="25"/>
      <c r="AP487" s="25"/>
      <c r="AQ487" s="25"/>
      <c r="AR487" s="25"/>
      <c r="AS487" s="25"/>
      <c r="AT487" s="25"/>
      <c r="AU487" s="25"/>
      <c r="AV487" s="25"/>
      <c r="AW487" s="25"/>
      <c r="AX487" s="25"/>
      <c r="AY487" s="25"/>
      <c r="AZ487" s="25"/>
      <c r="BA487" s="25"/>
      <c r="BB487" s="25"/>
      <c r="BC487" s="25"/>
      <c r="BD487" s="25"/>
      <c r="BE487" s="25"/>
      <c r="BF487" s="25"/>
      <c r="BG487" s="25"/>
      <c r="BH487" s="25"/>
      <c r="BI487" s="25"/>
      <c r="BJ487" s="25"/>
      <c r="BK487" s="25"/>
      <c r="BL487" s="25"/>
      <c r="BM487" s="25"/>
      <c r="BN487" s="25"/>
      <c r="BO487" s="25"/>
      <c r="BP487" s="25"/>
      <c r="BQ487" s="25"/>
      <c r="BR487" s="25"/>
      <c r="BS487" s="25"/>
      <c r="BT487" s="25"/>
    </row>
    <row r="488" spans="1:72" ht="33.85" customHeight="1">
      <c r="A488" s="26"/>
      <c r="B488" s="25"/>
      <c r="C488" s="30"/>
      <c r="D488" s="25"/>
      <c r="E488" s="25"/>
      <c r="F488" s="25"/>
      <c r="G488" s="25"/>
      <c r="H488" s="25"/>
      <c r="I488" s="25"/>
      <c r="J488" s="25"/>
      <c r="K488" s="25"/>
      <c r="L488" s="25"/>
      <c r="M488" s="25"/>
      <c r="N488" s="25"/>
      <c r="O488" s="25"/>
      <c r="P488" s="25"/>
      <c r="Q488" s="25"/>
      <c r="R488" s="25"/>
      <c r="S488" s="25"/>
      <c r="T488" s="25"/>
      <c r="U488" s="25"/>
      <c r="V488" s="25"/>
      <c r="W488" s="25"/>
      <c r="X488" s="25"/>
      <c r="Y488" s="25"/>
      <c r="Z488" s="31"/>
      <c r="AA488" s="31"/>
      <c r="AB488" s="31"/>
      <c r="AC488" s="31"/>
      <c r="AD488" s="31"/>
      <c r="AE488" s="31"/>
      <c r="AF488" s="31"/>
      <c r="AG488" s="25"/>
      <c r="AH488" s="25"/>
      <c r="AI488" s="25"/>
      <c r="AJ488" s="25"/>
      <c r="AK488" s="25"/>
      <c r="AL488" s="25"/>
      <c r="AM488" s="25"/>
      <c r="AN488" s="25"/>
      <c r="AO488" s="25"/>
      <c r="AP488" s="25"/>
      <c r="AQ488" s="25"/>
      <c r="AR488" s="25"/>
      <c r="AS488" s="25"/>
      <c r="AT488" s="25"/>
      <c r="AU488" s="25"/>
      <c r="AV488" s="25"/>
      <c r="AW488" s="25"/>
      <c r="AX488" s="25"/>
      <c r="AY488" s="25"/>
      <c r="AZ488" s="25"/>
      <c r="BA488" s="25"/>
      <c r="BB488" s="25"/>
      <c r="BC488" s="25"/>
      <c r="BD488" s="25"/>
      <c r="BE488" s="25"/>
      <c r="BF488" s="25"/>
      <c r="BG488" s="25"/>
      <c r="BH488" s="25"/>
      <c r="BI488" s="25"/>
      <c r="BJ488" s="25"/>
      <c r="BK488" s="25"/>
      <c r="BL488" s="25"/>
      <c r="BM488" s="25"/>
      <c r="BN488" s="25"/>
      <c r="BO488" s="25"/>
      <c r="BP488" s="25"/>
      <c r="BQ488" s="25"/>
      <c r="BR488" s="25"/>
      <c r="BS488" s="25"/>
      <c r="BT488" s="25"/>
    </row>
    <row r="489" spans="1:72" ht="33.85" customHeight="1">
      <c r="A489" s="26"/>
      <c r="B489" s="25"/>
      <c r="C489" s="30"/>
      <c r="D489" s="25"/>
      <c r="E489" s="25"/>
      <c r="F489" s="25"/>
      <c r="G489" s="25"/>
      <c r="H489" s="25"/>
      <c r="I489" s="25"/>
      <c r="J489" s="25"/>
      <c r="K489" s="25"/>
      <c r="L489" s="25"/>
      <c r="M489" s="25"/>
      <c r="N489" s="25"/>
      <c r="O489" s="25"/>
      <c r="P489" s="25"/>
      <c r="Q489" s="25"/>
      <c r="R489" s="25"/>
      <c r="S489" s="25"/>
      <c r="T489" s="25"/>
      <c r="U489" s="25"/>
      <c r="V489" s="25"/>
      <c r="W489" s="25"/>
      <c r="X489" s="25"/>
      <c r="Y489" s="25"/>
      <c r="Z489" s="31"/>
      <c r="AA489" s="31"/>
      <c r="AB489" s="31"/>
      <c r="AC489" s="31"/>
      <c r="AD489" s="31"/>
      <c r="AE489" s="31"/>
      <c r="AF489" s="31"/>
      <c r="AG489" s="25"/>
      <c r="AH489" s="25"/>
      <c r="AI489" s="25"/>
      <c r="AJ489" s="25"/>
      <c r="AK489" s="25"/>
      <c r="AL489" s="25"/>
      <c r="AM489" s="25"/>
      <c r="AN489" s="25"/>
      <c r="AO489" s="25"/>
      <c r="AP489" s="25"/>
      <c r="AQ489" s="25"/>
      <c r="AR489" s="25"/>
      <c r="AS489" s="25"/>
      <c r="AT489" s="25"/>
      <c r="AU489" s="25"/>
      <c r="AV489" s="25"/>
      <c r="AW489" s="25"/>
      <c r="AX489" s="25"/>
      <c r="AY489" s="25"/>
      <c r="AZ489" s="25"/>
      <c r="BA489" s="25"/>
      <c r="BB489" s="25"/>
      <c r="BC489" s="25"/>
      <c r="BD489" s="25"/>
      <c r="BE489" s="25"/>
      <c r="BF489" s="25"/>
      <c r="BG489" s="25"/>
      <c r="BH489" s="25"/>
      <c r="BI489" s="25"/>
      <c r="BJ489" s="25"/>
      <c r="BK489" s="25"/>
      <c r="BL489" s="25"/>
      <c r="BM489" s="25"/>
      <c r="BN489" s="25"/>
      <c r="BO489" s="25"/>
      <c r="BP489" s="25"/>
      <c r="BQ489" s="25"/>
      <c r="BR489" s="25"/>
      <c r="BS489" s="25"/>
      <c r="BT489" s="25"/>
    </row>
    <row r="490" spans="1:72" ht="33.85" customHeight="1">
      <c r="A490" s="26"/>
      <c r="B490" s="25"/>
      <c r="C490" s="30"/>
      <c r="D490" s="25"/>
      <c r="E490" s="25"/>
      <c r="F490" s="25"/>
      <c r="G490" s="25"/>
      <c r="H490" s="25"/>
      <c r="I490" s="25"/>
      <c r="J490" s="25"/>
      <c r="K490" s="25"/>
      <c r="L490" s="25"/>
      <c r="M490" s="25"/>
      <c r="N490" s="25"/>
      <c r="O490" s="25"/>
      <c r="P490" s="25"/>
      <c r="Q490" s="25"/>
      <c r="R490" s="25"/>
      <c r="S490" s="25"/>
      <c r="T490" s="25"/>
      <c r="U490" s="25"/>
      <c r="V490" s="25"/>
      <c r="W490" s="25"/>
      <c r="X490" s="25"/>
      <c r="Y490" s="25"/>
      <c r="Z490" s="31"/>
      <c r="AA490" s="31"/>
      <c r="AB490" s="31"/>
      <c r="AC490" s="31"/>
      <c r="AD490" s="31"/>
      <c r="AE490" s="31"/>
      <c r="AF490" s="31"/>
      <c r="AG490" s="25"/>
      <c r="AH490" s="25"/>
      <c r="AI490" s="25"/>
      <c r="AJ490" s="25"/>
      <c r="AK490" s="25"/>
      <c r="AL490" s="25"/>
      <c r="AM490" s="25"/>
      <c r="AN490" s="25"/>
      <c r="AO490" s="25"/>
      <c r="AP490" s="25"/>
      <c r="AQ490" s="25"/>
      <c r="AR490" s="25"/>
      <c r="AS490" s="25"/>
      <c r="AT490" s="25"/>
      <c r="AU490" s="25"/>
      <c r="AV490" s="25"/>
      <c r="AW490" s="25"/>
      <c r="AX490" s="25"/>
      <c r="AY490" s="25"/>
      <c r="AZ490" s="25"/>
      <c r="BA490" s="25"/>
      <c r="BB490" s="25"/>
      <c r="BC490" s="25"/>
      <c r="BD490" s="25"/>
      <c r="BE490" s="25"/>
      <c r="BF490" s="25"/>
      <c r="BG490" s="25"/>
      <c r="BH490" s="25"/>
      <c r="BI490" s="25"/>
      <c r="BJ490" s="25"/>
      <c r="BK490" s="25"/>
      <c r="BL490" s="25"/>
      <c r="BM490" s="25"/>
      <c r="BN490" s="25"/>
      <c r="BO490" s="25"/>
      <c r="BP490" s="25"/>
      <c r="BQ490" s="25"/>
      <c r="BR490" s="25"/>
      <c r="BS490" s="25"/>
      <c r="BT490" s="25"/>
    </row>
    <row r="491" spans="1:72" ht="33.85" customHeight="1">
      <c r="A491" s="26"/>
      <c r="B491" s="25"/>
      <c r="C491" s="30"/>
      <c r="D491" s="25"/>
      <c r="E491" s="25"/>
      <c r="F491" s="25"/>
      <c r="G491" s="25"/>
      <c r="H491" s="25"/>
      <c r="I491" s="25"/>
      <c r="J491" s="25"/>
      <c r="K491" s="25"/>
      <c r="L491" s="25"/>
      <c r="M491" s="25"/>
      <c r="N491" s="25"/>
      <c r="O491" s="25"/>
      <c r="P491" s="25"/>
      <c r="Q491" s="25"/>
      <c r="R491" s="25"/>
      <c r="S491" s="25"/>
      <c r="T491" s="25"/>
      <c r="U491" s="25"/>
      <c r="V491" s="25"/>
      <c r="W491" s="25"/>
      <c r="X491" s="25"/>
      <c r="Y491" s="25"/>
      <c r="Z491" s="31"/>
      <c r="AA491" s="31"/>
      <c r="AB491" s="31"/>
      <c r="AC491" s="31"/>
      <c r="AD491" s="31"/>
      <c r="AE491" s="31"/>
      <c r="AF491" s="31"/>
      <c r="AG491" s="25"/>
      <c r="AH491" s="25"/>
      <c r="AI491" s="25"/>
      <c r="AJ491" s="25"/>
      <c r="AK491" s="25"/>
      <c r="AL491" s="25"/>
      <c r="AM491" s="25"/>
      <c r="AN491" s="25"/>
      <c r="AO491" s="25"/>
      <c r="AP491" s="25"/>
      <c r="AQ491" s="25"/>
      <c r="AR491" s="25"/>
      <c r="AS491" s="25"/>
      <c r="AT491" s="25"/>
      <c r="AU491" s="25"/>
      <c r="AV491" s="25"/>
      <c r="AW491" s="25"/>
      <c r="AX491" s="25"/>
      <c r="AY491" s="25"/>
      <c r="AZ491" s="25"/>
      <c r="BA491" s="25"/>
      <c r="BB491" s="25"/>
      <c r="BC491" s="25"/>
      <c r="BD491" s="25"/>
      <c r="BE491" s="25"/>
      <c r="BF491" s="25"/>
      <c r="BG491" s="25"/>
      <c r="BH491" s="25"/>
      <c r="BI491" s="25"/>
      <c r="BJ491" s="25"/>
      <c r="BK491" s="25"/>
      <c r="BL491" s="25"/>
      <c r="BM491" s="25"/>
      <c r="BN491" s="25"/>
      <c r="BO491" s="25"/>
      <c r="BP491" s="25"/>
      <c r="BQ491" s="25"/>
      <c r="BR491" s="25"/>
      <c r="BS491" s="25"/>
      <c r="BT491" s="25"/>
    </row>
    <row r="492" spans="1:72" ht="33.85" customHeight="1">
      <c r="A492" s="26"/>
      <c r="B492" s="25"/>
      <c r="C492" s="30"/>
      <c r="D492" s="25"/>
      <c r="E492" s="25"/>
      <c r="F492" s="25"/>
      <c r="G492" s="25"/>
      <c r="H492" s="25"/>
      <c r="I492" s="25"/>
      <c r="J492" s="25"/>
      <c r="K492" s="25"/>
      <c r="L492" s="25"/>
      <c r="M492" s="25"/>
      <c r="N492" s="25"/>
      <c r="O492" s="25"/>
      <c r="P492" s="25"/>
      <c r="Q492" s="25"/>
      <c r="R492" s="25"/>
      <c r="S492" s="25"/>
      <c r="T492" s="25"/>
      <c r="U492" s="25"/>
      <c r="V492" s="25"/>
      <c r="W492" s="25"/>
      <c r="X492" s="25"/>
      <c r="Y492" s="25"/>
      <c r="Z492" s="31"/>
      <c r="AA492" s="31"/>
      <c r="AB492" s="31"/>
      <c r="AC492" s="31"/>
      <c r="AD492" s="31"/>
      <c r="AE492" s="31"/>
      <c r="AF492" s="31"/>
      <c r="AG492" s="25"/>
      <c r="AH492" s="25"/>
      <c r="AI492" s="25"/>
      <c r="AJ492" s="25"/>
      <c r="AK492" s="25"/>
      <c r="AL492" s="25"/>
      <c r="AM492" s="25"/>
      <c r="AN492" s="25"/>
      <c r="AO492" s="25"/>
      <c r="AP492" s="25"/>
      <c r="AQ492" s="25"/>
      <c r="AR492" s="25"/>
      <c r="AS492" s="25"/>
      <c r="AT492" s="25"/>
      <c r="AU492" s="25"/>
      <c r="AV492" s="25"/>
      <c r="AW492" s="25"/>
      <c r="AX492" s="25"/>
      <c r="AY492" s="25"/>
      <c r="AZ492" s="25"/>
      <c r="BA492" s="25"/>
      <c r="BB492" s="25"/>
      <c r="BC492" s="25"/>
      <c r="BD492" s="25"/>
      <c r="BE492" s="25"/>
      <c r="BF492" s="25"/>
      <c r="BG492" s="25"/>
      <c r="BH492" s="25"/>
      <c r="BI492" s="25"/>
      <c r="BJ492" s="25"/>
      <c r="BK492" s="25"/>
      <c r="BL492" s="25"/>
      <c r="BM492" s="25"/>
      <c r="BN492" s="25"/>
      <c r="BO492" s="25"/>
      <c r="BP492" s="25"/>
      <c r="BQ492" s="25"/>
      <c r="BR492" s="25"/>
      <c r="BS492" s="25"/>
      <c r="BT492" s="25"/>
    </row>
    <row r="493" spans="1:72" ht="33.85" customHeight="1">
      <c r="A493" s="26"/>
      <c r="B493" s="25"/>
      <c r="C493" s="30"/>
      <c r="D493" s="25"/>
      <c r="E493" s="25"/>
      <c r="F493" s="25"/>
      <c r="G493" s="25"/>
      <c r="H493" s="25"/>
      <c r="I493" s="25"/>
      <c r="J493" s="25"/>
      <c r="K493" s="25"/>
      <c r="L493" s="25"/>
      <c r="M493" s="25"/>
      <c r="N493" s="25"/>
      <c r="O493" s="25"/>
      <c r="P493" s="25"/>
      <c r="Q493" s="25"/>
      <c r="R493" s="25"/>
      <c r="S493" s="25"/>
      <c r="T493" s="25"/>
      <c r="U493" s="25"/>
      <c r="V493" s="25"/>
      <c r="W493" s="25"/>
      <c r="X493" s="25"/>
      <c r="Y493" s="25"/>
      <c r="Z493" s="31"/>
      <c r="AA493" s="31"/>
      <c r="AB493" s="31"/>
      <c r="AC493" s="31"/>
      <c r="AD493" s="31"/>
      <c r="AE493" s="31"/>
      <c r="AF493" s="31"/>
      <c r="AG493" s="25"/>
      <c r="AH493" s="25"/>
      <c r="AI493" s="25"/>
      <c r="AJ493" s="25"/>
      <c r="AK493" s="25"/>
      <c r="AL493" s="25"/>
      <c r="AM493" s="25"/>
      <c r="AN493" s="25"/>
      <c r="AO493" s="25"/>
      <c r="AP493" s="25"/>
      <c r="AQ493" s="25"/>
      <c r="AR493" s="25"/>
      <c r="AS493" s="25"/>
      <c r="AT493" s="25"/>
      <c r="AU493" s="25"/>
      <c r="AV493" s="25"/>
      <c r="AW493" s="25"/>
      <c r="AX493" s="25"/>
      <c r="AY493" s="25"/>
      <c r="AZ493" s="25"/>
      <c r="BA493" s="25"/>
      <c r="BB493" s="25"/>
      <c r="BC493" s="25"/>
      <c r="BD493" s="25"/>
      <c r="BE493" s="25"/>
      <c r="BF493" s="25"/>
      <c r="BG493" s="25"/>
      <c r="BH493" s="25"/>
      <c r="BI493" s="25"/>
      <c r="BJ493" s="25"/>
      <c r="BK493" s="25"/>
      <c r="BL493" s="25"/>
      <c r="BM493" s="25"/>
      <c r="BN493" s="25"/>
      <c r="BO493" s="25"/>
      <c r="BP493" s="25"/>
      <c r="BQ493" s="25"/>
      <c r="BR493" s="25"/>
      <c r="BS493" s="25"/>
      <c r="BT493" s="25"/>
    </row>
    <row r="494" spans="1:72" ht="33.85" customHeight="1">
      <c r="A494" s="26"/>
      <c r="B494" s="25"/>
      <c r="C494" s="30"/>
      <c r="D494" s="25"/>
      <c r="E494" s="25"/>
      <c r="F494" s="25"/>
      <c r="G494" s="25"/>
      <c r="H494" s="25"/>
      <c r="I494" s="25"/>
      <c r="J494" s="25"/>
      <c r="K494" s="25"/>
      <c r="L494" s="25"/>
      <c r="M494" s="25"/>
      <c r="N494" s="25"/>
      <c r="O494" s="25"/>
      <c r="P494" s="25"/>
      <c r="Q494" s="25"/>
      <c r="R494" s="25"/>
      <c r="S494" s="25"/>
      <c r="T494" s="25"/>
      <c r="U494" s="25"/>
      <c r="V494" s="25"/>
      <c r="W494" s="25"/>
      <c r="X494" s="25"/>
      <c r="Y494" s="25"/>
      <c r="Z494" s="31"/>
      <c r="AA494" s="31"/>
      <c r="AB494" s="31"/>
      <c r="AC494" s="31"/>
      <c r="AD494" s="31"/>
      <c r="AE494" s="31"/>
      <c r="AF494" s="31"/>
      <c r="AG494" s="25"/>
      <c r="AH494" s="25"/>
      <c r="AI494" s="25"/>
      <c r="AJ494" s="25"/>
      <c r="AK494" s="25"/>
      <c r="AL494" s="25"/>
      <c r="AM494" s="25"/>
      <c r="AN494" s="25"/>
      <c r="AO494" s="25"/>
      <c r="AP494" s="25"/>
      <c r="AQ494" s="25"/>
      <c r="AR494" s="25"/>
      <c r="AS494" s="25"/>
      <c r="AT494" s="25"/>
      <c r="AU494" s="25"/>
      <c r="AV494" s="25"/>
      <c r="AW494" s="25"/>
      <c r="AX494" s="25"/>
      <c r="AY494" s="25"/>
      <c r="AZ494" s="25"/>
      <c r="BA494" s="25"/>
      <c r="BB494" s="25"/>
      <c r="BC494" s="25"/>
      <c r="BD494" s="25"/>
      <c r="BE494" s="25"/>
      <c r="BF494" s="25"/>
      <c r="BG494" s="25"/>
      <c r="BH494" s="25"/>
      <c r="BI494" s="25"/>
      <c r="BJ494" s="25"/>
      <c r="BK494" s="25"/>
      <c r="BL494" s="25"/>
      <c r="BM494" s="25"/>
      <c r="BN494" s="25"/>
      <c r="BO494" s="25"/>
      <c r="BP494" s="25"/>
      <c r="BQ494" s="25"/>
      <c r="BR494" s="25"/>
      <c r="BS494" s="25"/>
      <c r="BT494" s="25"/>
    </row>
    <row r="495" spans="1:72" ht="33.85" customHeight="1">
      <c r="A495" s="26"/>
      <c r="B495" s="25"/>
      <c r="C495" s="30"/>
      <c r="D495" s="25"/>
      <c r="E495" s="25"/>
      <c r="F495" s="25"/>
      <c r="G495" s="25"/>
      <c r="H495" s="25"/>
      <c r="I495" s="25"/>
      <c r="J495" s="25"/>
      <c r="K495" s="25"/>
      <c r="L495" s="25"/>
      <c r="M495" s="25"/>
      <c r="N495" s="25"/>
      <c r="O495" s="25"/>
      <c r="P495" s="25"/>
      <c r="Q495" s="25"/>
      <c r="R495" s="25"/>
      <c r="S495" s="25"/>
      <c r="T495" s="25"/>
      <c r="U495" s="25"/>
      <c r="V495" s="25"/>
      <c r="W495" s="25"/>
      <c r="X495" s="25"/>
      <c r="Y495" s="25"/>
      <c r="Z495" s="31"/>
      <c r="AA495" s="31"/>
      <c r="AB495" s="31"/>
      <c r="AC495" s="31"/>
      <c r="AD495" s="31"/>
      <c r="AE495" s="31"/>
      <c r="AF495" s="31"/>
      <c r="AG495" s="25"/>
      <c r="AH495" s="25"/>
      <c r="AI495" s="25"/>
      <c r="AJ495" s="25"/>
      <c r="AK495" s="25"/>
      <c r="AL495" s="25"/>
      <c r="AM495" s="25"/>
      <c r="AN495" s="25"/>
      <c r="AO495" s="25"/>
      <c r="AP495" s="25"/>
      <c r="AQ495" s="25"/>
      <c r="AR495" s="25"/>
      <c r="AS495" s="25"/>
      <c r="AT495" s="25"/>
      <c r="AU495" s="25"/>
      <c r="AV495" s="25"/>
      <c r="AW495" s="25"/>
      <c r="AX495" s="25"/>
      <c r="AY495" s="25"/>
      <c r="AZ495" s="25"/>
      <c r="BA495" s="25"/>
      <c r="BB495" s="25"/>
      <c r="BC495" s="25"/>
      <c r="BD495" s="25"/>
      <c r="BE495" s="25"/>
      <c r="BF495" s="25"/>
      <c r="BG495" s="25"/>
      <c r="BH495" s="25"/>
      <c r="BI495" s="25"/>
      <c r="BJ495" s="25"/>
      <c r="BK495" s="25"/>
      <c r="BL495" s="25"/>
      <c r="BM495" s="25"/>
      <c r="BN495" s="25"/>
      <c r="BO495" s="25"/>
      <c r="BP495" s="25"/>
      <c r="BQ495" s="25"/>
      <c r="BR495" s="25"/>
      <c r="BS495" s="25"/>
      <c r="BT495" s="25"/>
    </row>
    <row r="496" spans="1:72" ht="33.85" customHeight="1">
      <c r="A496" s="26"/>
      <c r="B496" s="25"/>
      <c r="C496" s="30"/>
      <c r="D496" s="25"/>
      <c r="E496" s="25"/>
      <c r="F496" s="25"/>
      <c r="G496" s="25"/>
      <c r="H496" s="25"/>
      <c r="I496" s="25"/>
      <c r="J496" s="25"/>
      <c r="K496" s="25"/>
      <c r="L496" s="25"/>
      <c r="M496" s="25"/>
      <c r="N496" s="25"/>
      <c r="O496" s="25"/>
      <c r="P496" s="25"/>
      <c r="Q496" s="25"/>
      <c r="R496" s="25"/>
      <c r="S496" s="25"/>
      <c r="T496" s="25"/>
      <c r="U496" s="25"/>
      <c r="V496" s="25"/>
      <c r="W496" s="25"/>
      <c r="X496" s="25"/>
      <c r="Y496" s="25"/>
      <c r="Z496" s="31"/>
      <c r="AA496" s="31"/>
      <c r="AB496" s="31"/>
      <c r="AC496" s="31"/>
      <c r="AD496" s="31"/>
      <c r="AE496" s="31"/>
      <c r="AF496" s="31"/>
      <c r="AG496" s="25"/>
      <c r="AH496" s="25"/>
      <c r="AI496" s="25"/>
      <c r="AJ496" s="25"/>
      <c r="AK496" s="25"/>
      <c r="AL496" s="25"/>
      <c r="AM496" s="25"/>
      <c r="AN496" s="25"/>
      <c r="AO496" s="25"/>
      <c r="AP496" s="25"/>
      <c r="AQ496" s="25"/>
      <c r="AR496" s="25"/>
      <c r="AS496" s="25"/>
      <c r="AT496" s="25"/>
      <c r="AU496" s="25"/>
      <c r="AV496" s="25"/>
      <c r="AW496" s="25"/>
      <c r="AX496" s="25"/>
      <c r="AY496" s="25"/>
      <c r="AZ496" s="25"/>
      <c r="BA496" s="25"/>
      <c r="BB496" s="25"/>
      <c r="BC496" s="25"/>
      <c r="BD496" s="25"/>
      <c r="BE496" s="25"/>
      <c r="BF496" s="25"/>
      <c r="BG496" s="25"/>
      <c r="BH496" s="25"/>
      <c r="BI496" s="25"/>
      <c r="BJ496" s="25"/>
      <c r="BK496" s="25"/>
      <c r="BL496" s="25"/>
      <c r="BM496" s="25"/>
      <c r="BN496" s="25"/>
      <c r="BO496" s="25"/>
      <c r="BP496" s="25"/>
      <c r="BQ496" s="25"/>
      <c r="BR496" s="25"/>
      <c r="BS496" s="25"/>
      <c r="BT496" s="25"/>
    </row>
    <row r="497" spans="1:72" ht="33.85" customHeight="1">
      <c r="A497" s="26"/>
      <c r="B497" s="25"/>
      <c r="C497" s="30"/>
      <c r="D497" s="25"/>
      <c r="E497" s="25"/>
      <c r="F497" s="25"/>
      <c r="G497" s="25"/>
      <c r="H497" s="25"/>
      <c r="I497" s="25"/>
      <c r="J497" s="25"/>
      <c r="K497" s="25"/>
      <c r="L497" s="25"/>
      <c r="M497" s="25"/>
      <c r="N497" s="25"/>
      <c r="O497" s="25"/>
      <c r="P497" s="25"/>
      <c r="Q497" s="25"/>
      <c r="R497" s="25"/>
      <c r="S497" s="25"/>
      <c r="T497" s="25"/>
      <c r="U497" s="25"/>
      <c r="V497" s="25"/>
      <c r="W497" s="25"/>
      <c r="X497" s="25"/>
      <c r="Y497" s="25"/>
      <c r="Z497" s="31"/>
      <c r="AA497" s="31"/>
      <c r="AB497" s="31"/>
      <c r="AC497" s="31"/>
      <c r="AD497" s="31"/>
      <c r="AE497" s="31"/>
      <c r="AF497" s="31"/>
      <c r="AG497" s="25"/>
      <c r="AH497" s="25"/>
      <c r="AI497" s="25"/>
      <c r="AJ497" s="25"/>
      <c r="AK497" s="25"/>
      <c r="AL497" s="25"/>
      <c r="AM497" s="25"/>
      <c r="AN497" s="25"/>
      <c r="AO497" s="25"/>
      <c r="AP497" s="25"/>
      <c r="AQ497" s="25"/>
      <c r="AR497" s="25"/>
      <c r="AS497" s="25"/>
      <c r="AT497" s="25"/>
      <c r="AU497" s="25"/>
      <c r="AV497" s="25"/>
      <c r="AW497" s="25"/>
      <c r="AX497" s="25"/>
      <c r="AY497" s="25"/>
      <c r="AZ497" s="25"/>
      <c r="BA497" s="25"/>
      <c r="BB497" s="25"/>
      <c r="BC497" s="25"/>
      <c r="BD497" s="25"/>
      <c r="BE497" s="25"/>
      <c r="BF497" s="25"/>
      <c r="BG497" s="25"/>
      <c r="BH497" s="25"/>
      <c r="BI497" s="25"/>
      <c r="BJ497" s="25"/>
      <c r="BK497" s="25"/>
      <c r="BL497" s="25"/>
      <c r="BM497" s="25"/>
      <c r="BN497" s="25"/>
      <c r="BO497" s="25"/>
      <c r="BP497" s="25"/>
      <c r="BQ497" s="25"/>
      <c r="BR497" s="25"/>
      <c r="BS497" s="25"/>
      <c r="BT497" s="25"/>
    </row>
    <row r="498" spans="1:72" ht="33.85" customHeight="1">
      <c r="A498" s="26"/>
      <c r="B498" s="25"/>
      <c r="C498" s="30"/>
      <c r="D498" s="25"/>
      <c r="E498" s="25"/>
      <c r="F498" s="25"/>
      <c r="G498" s="25"/>
      <c r="H498" s="25"/>
      <c r="I498" s="25"/>
      <c r="J498" s="25"/>
      <c r="K498" s="25"/>
      <c r="L498" s="25"/>
      <c r="M498" s="25"/>
      <c r="N498" s="25"/>
      <c r="O498" s="25"/>
      <c r="P498" s="25"/>
      <c r="Q498" s="25"/>
      <c r="R498" s="25"/>
      <c r="S498" s="25"/>
      <c r="T498" s="25"/>
      <c r="U498" s="25"/>
      <c r="V498" s="25"/>
      <c r="W498" s="25"/>
      <c r="X498" s="25"/>
      <c r="Y498" s="25"/>
      <c r="Z498" s="31"/>
      <c r="AA498" s="31"/>
      <c r="AB498" s="31"/>
      <c r="AC498" s="31"/>
      <c r="AD498" s="31"/>
      <c r="AE498" s="31"/>
      <c r="AF498" s="31"/>
      <c r="AG498" s="25"/>
      <c r="AH498" s="25"/>
      <c r="AI498" s="25"/>
      <c r="AJ498" s="25"/>
      <c r="AK498" s="25"/>
      <c r="AL498" s="25"/>
      <c r="AM498" s="25"/>
      <c r="AN498" s="25"/>
      <c r="AO498" s="25"/>
      <c r="AP498" s="25"/>
      <c r="AQ498" s="25"/>
      <c r="AR498" s="25"/>
      <c r="AS498" s="25"/>
      <c r="AT498" s="25"/>
      <c r="AU498" s="25"/>
      <c r="AV498" s="25"/>
      <c r="AW498" s="25"/>
      <c r="AX498" s="25"/>
      <c r="AY498" s="25"/>
      <c r="AZ498" s="25"/>
      <c r="BA498" s="25"/>
      <c r="BB498" s="25"/>
      <c r="BC498" s="25"/>
      <c r="BD498" s="25"/>
      <c r="BE498" s="25"/>
      <c r="BF498" s="25"/>
      <c r="BG498" s="25"/>
      <c r="BH498" s="25"/>
      <c r="BI498" s="25"/>
      <c r="BJ498" s="25"/>
      <c r="BK498" s="25"/>
      <c r="BL498" s="25"/>
      <c r="BM498" s="25"/>
      <c r="BN498" s="25"/>
      <c r="BO498" s="25"/>
      <c r="BP498" s="25"/>
      <c r="BQ498" s="25"/>
      <c r="BR498" s="25"/>
      <c r="BS498" s="25"/>
      <c r="BT498" s="25"/>
    </row>
    <row r="499" spans="1:72" ht="33.85" customHeight="1">
      <c r="A499" s="26"/>
      <c r="B499" s="25"/>
      <c r="C499" s="30"/>
      <c r="D499" s="25"/>
      <c r="E499" s="25"/>
      <c r="F499" s="25"/>
      <c r="G499" s="25"/>
      <c r="H499" s="25"/>
      <c r="I499" s="25"/>
      <c r="J499" s="25"/>
      <c r="K499" s="25"/>
      <c r="L499" s="25"/>
      <c r="M499" s="25"/>
      <c r="N499" s="25"/>
      <c r="O499" s="25"/>
      <c r="P499" s="25"/>
      <c r="Q499" s="25"/>
      <c r="R499" s="25"/>
      <c r="S499" s="25"/>
      <c r="T499" s="25"/>
      <c r="U499" s="25"/>
      <c r="V499" s="25"/>
      <c r="W499" s="25"/>
      <c r="X499" s="25"/>
      <c r="Y499" s="25"/>
      <c r="Z499" s="31"/>
      <c r="AA499" s="31"/>
      <c r="AB499" s="31"/>
      <c r="AC499" s="31"/>
      <c r="AD499" s="31"/>
      <c r="AE499" s="31"/>
      <c r="AF499" s="31"/>
      <c r="AG499" s="25"/>
      <c r="AH499" s="25"/>
      <c r="AI499" s="25"/>
      <c r="AJ499" s="25"/>
      <c r="AK499" s="25"/>
      <c r="AL499" s="25"/>
      <c r="AM499" s="25"/>
      <c r="AN499" s="25"/>
      <c r="AO499" s="25"/>
      <c r="AP499" s="25"/>
      <c r="AQ499" s="25"/>
      <c r="AR499" s="25"/>
      <c r="AS499" s="25"/>
      <c r="AT499" s="25"/>
      <c r="AU499" s="25"/>
      <c r="AV499" s="25"/>
      <c r="AW499" s="25"/>
      <c r="AX499" s="25"/>
      <c r="AY499" s="25"/>
      <c r="AZ499" s="25"/>
      <c r="BA499" s="25"/>
      <c r="BB499" s="25"/>
      <c r="BC499" s="25"/>
      <c r="BD499" s="25"/>
      <c r="BE499" s="25"/>
      <c r="BF499" s="25"/>
      <c r="BG499" s="25"/>
      <c r="BH499" s="25"/>
      <c r="BI499" s="25"/>
      <c r="BJ499" s="25"/>
      <c r="BK499" s="25"/>
      <c r="BL499" s="25"/>
      <c r="BM499" s="25"/>
      <c r="BN499" s="25"/>
      <c r="BO499" s="25"/>
      <c r="BP499" s="25"/>
      <c r="BQ499" s="25"/>
      <c r="BR499" s="25"/>
      <c r="BS499" s="25"/>
      <c r="BT499" s="25"/>
    </row>
    <row r="500" spans="1:72" ht="33.85" customHeight="1">
      <c r="A500" s="26"/>
      <c r="B500" s="25"/>
      <c r="C500" s="30"/>
      <c r="D500" s="25"/>
      <c r="E500" s="25"/>
      <c r="F500" s="25"/>
      <c r="G500" s="25"/>
      <c r="H500" s="25"/>
      <c r="I500" s="25"/>
      <c r="J500" s="25"/>
      <c r="K500" s="25"/>
      <c r="L500" s="25"/>
      <c r="M500" s="25"/>
      <c r="N500" s="25"/>
      <c r="O500" s="25"/>
      <c r="P500" s="25"/>
      <c r="Q500" s="25"/>
      <c r="R500" s="25"/>
      <c r="S500" s="25"/>
      <c r="T500" s="25"/>
      <c r="U500" s="25"/>
      <c r="V500" s="25"/>
      <c r="W500" s="25"/>
      <c r="X500" s="25"/>
      <c r="Y500" s="25"/>
      <c r="Z500" s="31"/>
      <c r="AA500" s="31"/>
      <c r="AB500" s="31"/>
      <c r="AC500" s="31"/>
      <c r="AD500" s="31"/>
      <c r="AE500" s="31"/>
      <c r="AF500" s="31"/>
      <c r="AG500" s="25"/>
      <c r="AH500" s="25"/>
      <c r="AI500" s="25"/>
      <c r="AJ500" s="25"/>
      <c r="AK500" s="25"/>
      <c r="AL500" s="25"/>
      <c r="AM500" s="25"/>
      <c r="AN500" s="25"/>
      <c r="AO500" s="25"/>
      <c r="AP500" s="25"/>
      <c r="AQ500" s="25"/>
      <c r="AR500" s="25"/>
      <c r="AS500" s="25"/>
      <c r="AT500" s="25"/>
      <c r="AU500" s="25"/>
      <c r="AV500" s="25"/>
      <c r="AW500" s="25"/>
      <c r="AX500" s="25"/>
      <c r="AY500" s="25"/>
      <c r="AZ500" s="25"/>
      <c r="BA500" s="25"/>
      <c r="BB500" s="25"/>
      <c r="BC500" s="25"/>
      <c r="BD500" s="25"/>
      <c r="BE500" s="25"/>
      <c r="BF500" s="25"/>
      <c r="BG500" s="25"/>
      <c r="BH500" s="25"/>
      <c r="BI500" s="25"/>
      <c r="BJ500" s="25"/>
      <c r="BK500" s="25"/>
      <c r="BL500" s="25"/>
      <c r="BM500" s="25"/>
      <c r="BN500" s="25"/>
      <c r="BO500" s="25"/>
      <c r="BP500" s="25"/>
      <c r="BQ500" s="25"/>
      <c r="BR500" s="25"/>
      <c r="BS500" s="25"/>
      <c r="BT500" s="25"/>
    </row>
    <row r="501" spans="1:72" ht="33.85" customHeight="1">
      <c r="A501" s="26"/>
      <c r="B501" s="25"/>
      <c r="C501" s="30"/>
      <c r="D501" s="25"/>
      <c r="E501" s="25"/>
      <c r="F501" s="25"/>
      <c r="G501" s="25"/>
      <c r="H501" s="25"/>
      <c r="I501" s="25"/>
      <c r="J501" s="25"/>
      <c r="K501" s="25"/>
      <c r="L501" s="25"/>
      <c r="M501" s="25"/>
      <c r="N501" s="25"/>
      <c r="O501" s="25"/>
      <c r="P501" s="25"/>
      <c r="Q501" s="25"/>
      <c r="R501" s="25"/>
      <c r="S501" s="25"/>
      <c r="T501" s="25"/>
      <c r="U501" s="25"/>
      <c r="V501" s="25"/>
      <c r="W501" s="25"/>
      <c r="X501" s="25"/>
      <c r="Y501" s="25"/>
      <c r="Z501" s="31"/>
      <c r="AA501" s="31"/>
      <c r="AB501" s="31"/>
      <c r="AC501" s="31"/>
      <c r="AD501" s="31"/>
      <c r="AE501" s="31"/>
      <c r="AF501" s="31"/>
      <c r="AG501" s="25"/>
      <c r="AH501" s="25"/>
      <c r="AI501" s="25"/>
      <c r="AJ501" s="25"/>
      <c r="AK501" s="25"/>
      <c r="AL501" s="25"/>
      <c r="AM501" s="25"/>
      <c r="AN501" s="25"/>
      <c r="AO501" s="25"/>
      <c r="AP501" s="25"/>
      <c r="AQ501" s="25"/>
      <c r="AR501" s="25"/>
      <c r="AS501" s="25"/>
      <c r="AT501" s="25"/>
      <c r="AU501" s="25"/>
      <c r="AV501" s="25"/>
      <c r="AW501" s="25"/>
      <c r="AX501" s="25"/>
      <c r="AY501" s="25"/>
      <c r="AZ501" s="25"/>
      <c r="BA501" s="25"/>
      <c r="BB501" s="25"/>
      <c r="BC501" s="25"/>
      <c r="BD501" s="25"/>
      <c r="BE501" s="25"/>
      <c r="BF501" s="25"/>
      <c r="BG501" s="25"/>
      <c r="BH501" s="25"/>
      <c r="BI501" s="25"/>
      <c r="BJ501" s="25"/>
      <c r="BK501" s="25"/>
      <c r="BL501" s="25"/>
      <c r="BM501" s="25"/>
      <c r="BN501" s="25"/>
      <c r="BO501" s="25"/>
      <c r="BP501" s="25"/>
      <c r="BQ501" s="25"/>
      <c r="BR501" s="25"/>
      <c r="BS501" s="25"/>
      <c r="BT501" s="25"/>
    </row>
    <row r="502" spans="1:72" ht="33.85" customHeight="1">
      <c r="A502" s="26"/>
      <c r="B502" s="25"/>
      <c r="C502" s="30"/>
      <c r="D502" s="25"/>
      <c r="E502" s="25"/>
      <c r="F502" s="25"/>
      <c r="G502" s="25"/>
      <c r="H502" s="25"/>
      <c r="I502" s="25"/>
      <c r="J502" s="25"/>
      <c r="K502" s="25"/>
      <c r="L502" s="25"/>
      <c r="M502" s="25"/>
      <c r="N502" s="25"/>
      <c r="O502" s="25"/>
      <c r="P502" s="25"/>
      <c r="Q502" s="25"/>
      <c r="R502" s="25"/>
      <c r="S502" s="25"/>
      <c r="T502" s="25"/>
      <c r="U502" s="25"/>
      <c r="V502" s="25"/>
      <c r="W502" s="25"/>
      <c r="X502" s="25"/>
      <c r="Y502" s="25"/>
      <c r="Z502" s="31"/>
      <c r="AA502" s="31"/>
      <c r="AB502" s="31"/>
      <c r="AC502" s="31"/>
      <c r="AD502" s="31"/>
      <c r="AE502" s="31"/>
      <c r="AF502" s="31"/>
      <c r="AG502" s="25"/>
      <c r="AH502" s="25"/>
      <c r="AI502" s="25"/>
      <c r="AJ502" s="25"/>
      <c r="AK502" s="25"/>
      <c r="AL502" s="25"/>
      <c r="AM502" s="25"/>
      <c r="AN502" s="25"/>
      <c r="AO502" s="25"/>
      <c r="AP502" s="25"/>
      <c r="AQ502" s="25"/>
      <c r="AR502" s="25"/>
      <c r="AS502" s="25"/>
      <c r="AT502" s="25"/>
      <c r="AU502" s="25"/>
      <c r="AV502" s="25"/>
      <c r="AW502" s="25"/>
      <c r="AX502" s="25"/>
      <c r="AY502" s="25"/>
      <c r="AZ502" s="25"/>
      <c r="BA502" s="25"/>
      <c r="BB502" s="25"/>
      <c r="BC502" s="25"/>
      <c r="BD502" s="25"/>
      <c r="BE502" s="25"/>
      <c r="BF502" s="25"/>
      <c r="BG502" s="25"/>
      <c r="BH502" s="25"/>
      <c r="BI502" s="25"/>
      <c r="BJ502" s="25"/>
      <c r="BK502" s="25"/>
      <c r="BL502" s="25"/>
      <c r="BM502" s="25"/>
      <c r="BN502" s="25"/>
      <c r="BO502" s="25"/>
      <c r="BP502" s="25"/>
      <c r="BQ502" s="25"/>
      <c r="BR502" s="25"/>
      <c r="BS502" s="25"/>
      <c r="BT502" s="25"/>
    </row>
    <row r="503" spans="1:72" ht="33.85" customHeight="1">
      <c r="A503" s="26"/>
      <c r="B503" s="25"/>
      <c r="C503" s="30"/>
      <c r="D503" s="25"/>
      <c r="E503" s="25"/>
      <c r="F503" s="25"/>
      <c r="G503" s="25"/>
      <c r="H503" s="25"/>
      <c r="I503" s="25"/>
      <c r="J503" s="25"/>
      <c r="K503" s="25"/>
      <c r="L503" s="25"/>
      <c r="M503" s="25"/>
      <c r="N503" s="25"/>
      <c r="O503" s="25"/>
      <c r="P503" s="25"/>
      <c r="Q503" s="25"/>
      <c r="R503" s="25"/>
      <c r="S503" s="25"/>
      <c r="T503" s="25"/>
      <c r="U503" s="25"/>
      <c r="V503" s="25"/>
      <c r="W503" s="25"/>
      <c r="X503" s="25"/>
      <c r="Y503" s="25"/>
      <c r="Z503" s="31"/>
      <c r="AA503" s="31"/>
      <c r="AB503" s="31"/>
      <c r="AC503" s="31"/>
      <c r="AD503" s="31"/>
      <c r="AE503" s="31"/>
      <c r="AF503" s="31"/>
      <c r="AG503" s="25"/>
      <c r="AH503" s="25"/>
      <c r="AI503" s="25"/>
      <c r="AJ503" s="25"/>
      <c r="AK503" s="25"/>
      <c r="AL503" s="25"/>
      <c r="AM503" s="25"/>
      <c r="AN503" s="25"/>
      <c r="AO503" s="25"/>
      <c r="AP503" s="25"/>
      <c r="AQ503" s="25"/>
      <c r="AR503" s="25"/>
      <c r="AS503" s="25"/>
      <c r="AT503" s="25"/>
      <c r="AU503" s="25"/>
      <c r="AV503" s="25"/>
      <c r="AW503" s="25"/>
      <c r="AX503" s="25"/>
      <c r="AY503" s="25"/>
      <c r="AZ503" s="25"/>
      <c r="BA503" s="25"/>
      <c r="BB503" s="25"/>
      <c r="BC503" s="25"/>
      <c r="BD503" s="25"/>
      <c r="BE503" s="25"/>
      <c r="BF503" s="25"/>
      <c r="BG503" s="25"/>
      <c r="BH503" s="25"/>
      <c r="BI503" s="25"/>
      <c r="BJ503" s="25"/>
      <c r="BK503" s="25"/>
      <c r="BL503" s="25"/>
      <c r="BM503" s="25"/>
      <c r="BN503" s="25"/>
      <c r="BO503" s="25"/>
      <c r="BP503" s="25"/>
      <c r="BQ503" s="25"/>
      <c r="BR503" s="25"/>
      <c r="BS503" s="25"/>
      <c r="BT503" s="25"/>
    </row>
    <row r="504" spans="1:72" ht="33.85" customHeight="1">
      <c r="A504" s="26"/>
      <c r="B504" s="25"/>
      <c r="C504" s="30"/>
      <c r="D504" s="25"/>
      <c r="E504" s="25"/>
      <c r="F504" s="25"/>
      <c r="G504" s="25"/>
      <c r="H504" s="25"/>
      <c r="I504" s="25"/>
      <c r="J504" s="25"/>
      <c r="K504" s="25"/>
      <c r="L504" s="25"/>
      <c r="M504" s="25"/>
      <c r="N504" s="25"/>
      <c r="O504" s="25"/>
      <c r="P504" s="25"/>
      <c r="Q504" s="25"/>
      <c r="R504" s="25"/>
      <c r="S504" s="25"/>
      <c r="T504" s="25"/>
      <c r="U504" s="25"/>
      <c r="V504" s="25"/>
      <c r="W504" s="25"/>
      <c r="X504" s="25"/>
      <c r="Y504" s="25"/>
      <c r="Z504" s="31"/>
      <c r="AA504" s="31"/>
      <c r="AB504" s="31"/>
      <c r="AC504" s="31"/>
      <c r="AD504" s="31"/>
      <c r="AE504" s="31"/>
      <c r="AF504" s="31"/>
      <c r="AG504" s="25"/>
      <c r="AH504" s="25"/>
      <c r="AI504" s="25"/>
      <c r="AJ504" s="25"/>
      <c r="AK504" s="25"/>
      <c r="AL504" s="25"/>
      <c r="AM504" s="25"/>
      <c r="AN504" s="25"/>
      <c r="AO504" s="25"/>
      <c r="AP504" s="25"/>
      <c r="AQ504" s="25"/>
      <c r="AR504" s="25"/>
      <c r="AS504" s="25"/>
      <c r="AT504" s="25"/>
      <c r="AU504" s="25"/>
      <c r="AV504" s="25"/>
      <c r="AW504" s="25"/>
      <c r="AX504" s="25"/>
      <c r="AY504" s="25"/>
      <c r="AZ504" s="25"/>
      <c r="BA504" s="25"/>
      <c r="BB504" s="25"/>
      <c r="BC504" s="25"/>
      <c r="BD504" s="25"/>
      <c r="BE504" s="25"/>
      <c r="BF504" s="25"/>
      <c r="BG504" s="25"/>
      <c r="BH504" s="25"/>
      <c r="BI504" s="25"/>
      <c r="BJ504" s="25"/>
      <c r="BK504" s="25"/>
      <c r="BL504" s="25"/>
      <c r="BM504" s="25"/>
      <c r="BN504" s="25"/>
      <c r="BO504" s="25"/>
      <c r="BP504" s="25"/>
      <c r="BQ504" s="25"/>
      <c r="BR504" s="25"/>
      <c r="BS504" s="25"/>
      <c r="BT504" s="25"/>
    </row>
    <row r="505" spans="1:72" ht="33.85" customHeight="1">
      <c r="A505" s="26"/>
      <c r="B505" s="25"/>
      <c r="C505" s="30"/>
      <c r="D505" s="25"/>
      <c r="E505" s="25"/>
      <c r="F505" s="25"/>
      <c r="G505" s="25"/>
      <c r="H505" s="25"/>
      <c r="I505" s="25"/>
      <c r="J505" s="25"/>
      <c r="K505" s="25"/>
      <c r="L505" s="25"/>
      <c r="M505" s="25"/>
      <c r="N505" s="25"/>
      <c r="O505" s="25"/>
      <c r="P505" s="25"/>
      <c r="Q505" s="25"/>
      <c r="R505" s="25"/>
      <c r="S505" s="25"/>
      <c r="T505" s="25"/>
      <c r="U505" s="25"/>
      <c r="V505" s="25"/>
      <c r="W505" s="25"/>
      <c r="X505" s="25"/>
      <c r="Y505" s="25"/>
      <c r="Z505" s="31"/>
      <c r="AA505" s="31"/>
      <c r="AB505" s="31"/>
      <c r="AC505" s="31"/>
      <c r="AD505" s="31"/>
      <c r="AE505" s="31"/>
      <c r="AF505" s="31"/>
      <c r="AG505" s="25"/>
      <c r="AH505" s="25"/>
      <c r="AI505" s="25"/>
      <c r="AJ505" s="25"/>
      <c r="AK505" s="25"/>
      <c r="AL505" s="25"/>
      <c r="AM505" s="25"/>
      <c r="AN505" s="25"/>
      <c r="AO505" s="25"/>
      <c r="AP505" s="25"/>
      <c r="AQ505" s="25"/>
      <c r="AR505" s="25"/>
      <c r="AS505" s="25"/>
      <c r="AT505" s="25"/>
      <c r="AU505" s="25"/>
      <c r="AV505" s="25"/>
      <c r="AW505" s="25"/>
      <c r="AX505" s="25"/>
      <c r="AY505" s="25"/>
      <c r="AZ505" s="25"/>
      <c r="BA505" s="25"/>
      <c r="BB505" s="25"/>
      <c r="BC505" s="25"/>
      <c r="BD505" s="25"/>
      <c r="BE505" s="25"/>
      <c r="BF505" s="25"/>
      <c r="BG505" s="25"/>
      <c r="BH505" s="25"/>
      <c r="BI505" s="25"/>
      <c r="BJ505" s="25"/>
      <c r="BK505" s="25"/>
      <c r="BL505" s="25"/>
      <c r="BM505" s="25"/>
      <c r="BN505" s="25"/>
      <c r="BO505" s="25"/>
      <c r="BP505" s="25"/>
      <c r="BQ505" s="25"/>
      <c r="BR505" s="25"/>
      <c r="BS505" s="25"/>
      <c r="BT505" s="25"/>
    </row>
    <row r="506" spans="1:72" ht="33.85" customHeight="1">
      <c r="A506" s="26"/>
      <c r="B506" s="25"/>
      <c r="C506" s="30"/>
      <c r="D506" s="25"/>
      <c r="E506" s="25"/>
      <c r="F506" s="25"/>
      <c r="G506" s="25"/>
      <c r="H506" s="25"/>
      <c r="I506" s="25"/>
      <c r="J506" s="25"/>
      <c r="K506" s="25"/>
      <c r="L506" s="25"/>
      <c r="M506" s="25"/>
      <c r="N506" s="25"/>
      <c r="O506" s="25"/>
      <c r="P506" s="25"/>
      <c r="Q506" s="25"/>
      <c r="R506" s="25"/>
      <c r="S506" s="25"/>
      <c r="T506" s="25"/>
      <c r="U506" s="25"/>
      <c r="V506" s="25"/>
      <c r="W506" s="25"/>
      <c r="X506" s="25"/>
      <c r="Y506" s="25"/>
      <c r="Z506" s="31"/>
      <c r="AA506" s="31"/>
      <c r="AB506" s="31"/>
      <c r="AC506" s="31"/>
      <c r="AD506" s="31"/>
      <c r="AE506" s="31"/>
      <c r="AF506" s="31"/>
      <c r="AG506" s="25"/>
      <c r="AH506" s="25"/>
      <c r="AI506" s="25"/>
      <c r="AJ506" s="25"/>
      <c r="AK506" s="25"/>
      <c r="AL506" s="25"/>
      <c r="AM506" s="25"/>
      <c r="AN506" s="25"/>
      <c r="AO506" s="25"/>
      <c r="AP506" s="25"/>
      <c r="AQ506" s="25"/>
      <c r="AR506" s="25"/>
      <c r="AS506" s="25"/>
      <c r="AT506" s="25"/>
      <c r="AU506" s="25"/>
      <c r="AV506" s="25"/>
      <c r="AW506" s="25"/>
      <c r="AX506" s="25"/>
      <c r="AY506" s="25"/>
      <c r="AZ506" s="25"/>
      <c r="BA506" s="25"/>
      <c r="BB506" s="25"/>
      <c r="BC506" s="25"/>
      <c r="BD506" s="25"/>
      <c r="BE506" s="25"/>
      <c r="BF506" s="25"/>
      <c r="BG506" s="25"/>
      <c r="BH506" s="25"/>
      <c r="BI506" s="25"/>
      <c r="BJ506" s="25"/>
      <c r="BK506" s="25"/>
      <c r="BL506" s="25"/>
      <c r="BM506" s="25"/>
      <c r="BN506" s="25"/>
      <c r="BO506" s="25"/>
      <c r="BP506" s="25"/>
      <c r="BQ506" s="25"/>
      <c r="BR506" s="25"/>
      <c r="BS506" s="25"/>
      <c r="BT506" s="25"/>
    </row>
    <row r="507" spans="1:72" ht="33.85" customHeight="1">
      <c r="A507" s="26"/>
      <c r="B507" s="25"/>
      <c r="C507" s="30"/>
      <c r="D507" s="25"/>
      <c r="E507" s="25"/>
      <c r="F507" s="25"/>
      <c r="G507" s="25"/>
      <c r="H507" s="25"/>
      <c r="I507" s="25"/>
      <c r="J507" s="25"/>
      <c r="K507" s="25"/>
      <c r="L507" s="25"/>
      <c r="M507" s="25"/>
      <c r="N507" s="25"/>
      <c r="O507" s="25"/>
      <c r="P507" s="25"/>
      <c r="Q507" s="25"/>
      <c r="R507" s="25"/>
      <c r="S507" s="25"/>
      <c r="T507" s="25"/>
      <c r="U507" s="25"/>
      <c r="V507" s="25"/>
      <c r="W507" s="25"/>
      <c r="X507" s="25"/>
      <c r="Y507" s="25"/>
      <c r="Z507" s="31"/>
      <c r="AA507" s="31"/>
      <c r="AB507" s="31"/>
      <c r="AC507" s="31"/>
      <c r="AD507" s="31"/>
      <c r="AE507" s="31"/>
      <c r="AF507" s="31"/>
      <c r="AG507" s="25"/>
      <c r="AH507" s="25"/>
      <c r="AI507" s="25"/>
      <c r="AJ507" s="25"/>
      <c r="AK507" s="25"/>
      <c r="AL507" s="25"/>
      <c r="AM507" s="25"/>
      <c r="AN507" s="25"/>
      <c r="AO507" s="25"/>
      <c r="AP507" s="25"/>
      <c r="AQ507" s="25"/>
      <c r="AR507" s="25"/>
      <c r="AS507" s="25"/>
      <c r="AT507" s="25"/>
      <c r="AU507" s="25"/>
      <c r="AV507" s="25"/>
      <c r="AW507" s="25"/>
      <c r="AX507" s="25"/>
      <c r="AY507" s="25"/>
      <c r="AZ507" s="25"/>
      <c r="BA507" s="25"/>
      <c r="BB507" s="25"/>
      <c r="BC507" s="25"/>
      <c r="BD507" s="25"/>
      <c r="BE507" s="25"/>
      <c r="BF507" s="25"/>
      <c r="BG507" s="25"/>
      <c r="BH507" s="25"/>
      <c r="BI507" s="25"/>
      <c r="BJ507" s="25"/>
      <c r="BK507" s="25"/>
      <c r="BL507" s="25"/>
      <c r="BM507" s="25"/>
      <c r="BN507" s="25"/>
      <c r="BO507" s="25"/>
      <c r="BP507" s="25"/>
      <c r="BQ507" s="25"/>
      <c r="BR507" s="25"/>
      <c r="BS507" s="25"/>
      <c r="BT507" s="25"/>
    </row>
    <row r="508" spans="1:72" ht="33.85" customHeight="1">
      <c r="A508" s="26"/>
      <c r="B508" s="25"/>
      <c r="C508" s="30"/>
      <c r="D508" s="25"/>
      <c r="E508" s="25"/>
      <c r="F508" s="25"/>
      <c r="G508" s="25"/>
      <c r="H508" s="25"/>
      <c r="I508" s="25"/>
      <c r="J508" s="25"/>
      <c r="K508" s="25"/>
      <c r="L508" s="25"/>
      <c r="M508" s="25"/>
      <c r="N508" s="25"/>
      <c r="O508" s="25"/>
      <c r="P508" s="25"/>
      <c r="Q508" s="25"/>
      <c r="R508" s="25"/>
      <c r="S508" s="25"/>
      <c r="T508" s="25"/>
      <c r="U508" s="25"/>
      <c r="V508" s="25"/>
      <c r="W508" s="25"/>
      <c r="X508" s="25"/>
      <c r="Y508" s="25"/>
      <c r="Z508" s="31"/>
      <c r="AA508" s="31"/>
      <c r="AB508" s="31"/>
      <c r="AC508" s="31"/>
      <c r="AD508" s="31"/>
      <c r="AE508" s="31"/>
      <c r="AF508" s="31"/>
      <c r="AG508" s="25"/>
      <c r="AH508" s="25"/>
      <c r="AI508" s="25"/>
      <c r="AJ508" s="25"/>
      <c r="AK508" s="25"/>
      <c r="AL508" s="25"/>
      <c r="AM508" s="25"/>
      <c r="AN508" s="25"/>
      <c r="AO508" s="25"/>
      <c r="AP508" s="25"/>
      <c r="AQ508" s="25"/>
      <c r="AR508" s="25"/>
      <c r="AS508" s="25"/>
      <c r="AT508" s="25"/>
      <c r="AU508" s="25"/>
      <c r="AV508" s="25"/>
      <c r="AW508" s="25"/>
      <c r="AX508" s="25"/>
      <c r="AY508" s="25"/>
      <c r="AZ508" s="25"/>
      <c r="BA508" s="25"/>
      <c r="BB508" s="25"/>
      <c r="BC508" s="25"/>
      <c r="BD508" s="25"/>
      <c r="BE508" s="25"/>
      <c r="BF508" s="25"/>
      <c r="BG508" s="25"/>
      <c r="BH508" s="25"/>
      <c r="BI508" s="25"/>
      <c r="BJ508" s="25"/>
      <c r="BK508" s="25"/>
      <c r="BL508" s="25"/>
      <c r="BM508" s="25"/>
      <c r="BN508" s="25"/>
      <c r="BO508" s="25"/>
      <c r="BP508" s="25"/>
      <c r="BQ508" s="25"/>
      <c r="BR508" s="25"/>
      <c r="BS508" s="25"/>
      <c r="BT508" s="25"/>
    </row>
    <row r="509" spans="1:72" ht="33.85" customHeight="1">
      <c r="A509" s="26"/>
      <c r="B509" s="25"/>
      <c r="C509" s="30"/>
      <c r="D509" s="25"/>
      <c r="E509" s="25"/>
      <c r="F509" s="25"/>
      <c r="G509" s="25"/>
      <c r="H509" s="25"/>
      <c r="I509" s="25"/>
      <c r="J509" s="25"/>
      <c r="K509" s="25"/>
      <c r="L509" s="25"/>
      <c r="M509" s="25"/>
      <c r="N509" s="25"/>
      <c r="O509" s="25"/>
      <c r="P509" s="25"/>
      <c r="Q509" s="25"/>
      <c r="R509" s="25"/>
      <c r="S509" s="25"/>
      <c r="T509" s="25"/>
      <c r="U509" s="25"/>
      <c r="V509" s="25"/>
      <c r="W509" s="25"/>
      <c r="X509" s="25"/>
      <c r="Y509" s="25"/>
      <c r="Z509" s="31"/>
      <c r="AA509" s="31"/>
      <c r="AB509" s="31"/>
      <c r="AC509" s="31"/>
      <c r="AD509" s="31"/>
      <c r="AE509" s="31"/>
      <c r="AF509" s="31"/>
      <c r="AG509" s="25"/>
      <c r="AH509" s="25"/>
      <c r="AI509" s="25"/>
      <c r="AJ509" s="25"/>
      <c r="AK509" s="25"/>
      <c r="AL509" s="25"/>
      <c r="AM509" s="25"/>
      <c r="AN509" s="25"/>
      <c r="AO509" s="25"/>
      <c r="AP509" s="25"/>
      <c r="AQ509" s="25"/>
      <c r="AR509" s="25"/>
      <c r="AS509" s="25"/>
      <c r="AT509" s="25"/>
      <c r="AU509" s="25"/>
      <c r="AV509" s="25"/>
      <c r="AW509" s="25"/>
      <c r="AX509" s="25"/>
      <c r="AY509" s="25"/>
      <c r="AZ509" s="25"/>
      <c r="BA509" s="25"/>
      <c r="BB509" s="25"/>
      <c r="BC509" s="25"/>
      <c r="BD509" s="25"/>
      <c r="BE509" s="25"/>
      <c r="BF509" s="25"/>
      <c r="BG509" s="25"/>
      <c r="BH509" s="25"/>
      <c r="BI509" s="25"/>
      <c r="BJ509" s="25"/>
      <c r="BK509" s="25"/>
      <c r="BL509" s="25"/>
      <c r="BM509" s="25"/>
      <c r="BN509" s="25"/>
      <c r="BO509" s="25"/>
      <c r="BP509" s="25"/>
      <c r="BQ509" s="25"/>
      <c r="BR509" s="25"/>
      <c r="BS509" s="25"/>
      <c r="BT509" s="25"/>
    </row>
    <row r="510" spans="1:72" ht="33.85" customHeight="1">
      <c r="A510" s="26"/>
      <c r="B510" s="25"/>
      <c r="C510" s="30"/>
      <c r="D510" s="25"/>
      <c r="E510" s="25"/>
      <c r="F510" s="25"/>
      <c r="G510" s="25"/>
      <c r="H510" s="25"/>
      <c r="I510" s="25"/>
      <c r="J510" s="25"/>
      <c r="K510" s="25"/>
      <c r="L510" s="25"/>
      <c r="M510" s="25"/>
      <c r="N510" s="25"/>
      <c r="O510" s="25"/>
      <c r="P510" s="25"/>
      <c r="Q510" s="25"/>
      <c r="R510" s="25"/>
      <c r="S510" s="25"/>
      <c r="T510" s="25"/>
      <c r="U510" s="25"/>
      <c r="V510" s="25"/>
      <c r="W510" s="25"/>
      <c r="X510" s="25"/>
      <c r="Y510" s="25"/>
      <c r="Z510" s="31"/>
      <c r="AA510" s="31"/>
      <c r="AB510" s="31"/>
      <c r="AC510" s="31"/>
      <c r="AD510" s="31"/>
      <c r="AE510" s="31"/>
      <c r="AF510" s="31"/>
      <c r="AG510" s="25"/>
      <c r="AH510" s="25"/>
      <c r="AI510" s="25"/>
      <c r="AJ510" s="25"/>
      <c r="AK510" s="25"/>
      <c r="AL510" s="25"/>
      <c r="AM510" s="25"/>
      <c r="AN510" s="25"/>
      <c r="AO510" s="25"/>
      <c r="AP510" s="25"/>
      <c r="AQ510" s="25"/>
      <c r="AR510" s="25"/>
      <c r="AS510" s="25"/>
      <c r="AT510" s="25"/>
      <c r="AU510" s="25"/>
      <c r="AV510" s="25"/>
      <c r="AW510" s="25"/>
      <c r="AX510" s="25"/>
      <c r="AY510" s="25"/>
      <c r="AZ510" s="25"/>
      <c r="BA510" s="25"/>
      <c r="BB510" s="25"/>
      <c r="BC510" s="25"/>
      <c r="BD510" s="25"/>
      <c r="BE510" s="25"/>
      <c r="BF510" s="25"/>
      <c r="BG510" s="25"/>
      <c r="BH510" s="25"/>
      <c r="BI510" s="25"/>
      <c r="BJ510" s="25"/>
      <c r="BK510" s="25"/>
      <c r="BL510" s="25"/>
      <c r="BM510" s="25"/>
      <c r="BN510" s="25"/>
      <c r="BO510" s="25"/>
      <c r="BP510" s="25"/>
      <c r="BQ510" s="25"/>
      <c r="BR510" s="25"/>
      <c r="BS510" s="25"/>
      <c r="BT510" s="25"/>
    </row>
    <row r="511" spans="1:72" ht="33.85" customHeight="1">
      <c r="A511" s="26"/>
      <c r="B511" s="25"/>
      <c r="C511" s="30"/>
      <c r="D511" s="25"/>
      <c r="E511" s="25"/>
      <c r="F511" s="25"/>
      <c r="G511" s="25"/>
      <c r="H511" s="25"/>
      <c r="I511" s="25"/>
      <c r="J511" s="25"/>
      <c r="K511" s="25"/>
      <c r="L511" s="25"/>
      <c r="M511" s="25"/>
      <c r="N511" s="25"/>
      <c r="O511" s="25"/>
      <c r="P511" s="25"/>
      <c r="Q511" s="25"/>
      <c r="R511" s="25"/>
      <c r="S511" s="25"/>
      <c r="T511" s="25"/>
      <c r="U511" s="25"/>
      <c r="V511" s="25"/>
      <c r="W511" s="25"/>
      <c r="X511" s="25"/>
      <c r="Y511" s="25"/>
      <c r="Z511" s="31"/>
      <c r="AA511" s="31"/>
      <c r="AB511" s="31"/>
      <c r="AC511" s="31"/>
      <c r="AD511" s="31"/>
      <c r="AE511" s="31"/>
      <c r="AF511" s="31"/>
      <c r="AG511" s="25"/>
      <c r="AH511" s="25"/>
      <c r="AI511" s="25"/>
      <c r="AJ511" s="25"/>
      <c r="AK511" s="25"/>
      <c r="AL511" s="25"/>
      <c r="AM511" s="25"/>
      <c r="AN511" s="25"/>
      <c r="AO511" s="25"/>
      <c r="AP511" s="25"/>
      <c r="AQ511" s="25"/>
      <c r="AR511" s="25"/>
      <c r="AS511" s="25"/>
      <c r="AT511" s="25"/>
      <c r="AU511" s="25"/>
      <c r="AV511" s="25"/>
      <c r="AW511" s="25"/>
      <c r="AX511" s="25"/>
      <c r="AY511" s="25"/>
      <c r="AZ511" s="25"/>
      <c r="BA511" s="25"/>
      <c r="BB511" s="25"/>
      <c r="BC511" s="25"/>
      <c r="BD511" s="25"/>
      <c r="BE511" s="25"/>
      <c r="BF511" s="25"/>
      <c r="BG511" s="25"/>
      <c r="BH511" s="25"/>
      <c r="BI511" s="25"/>
      <c r="BJ511" s="25"/>
      <c r="BK511" s="25"/>
      <c r="BL511" s="25"/>
      <c r="BM511" s="25"/>
      <c r="BN511" s="25"/>
      <c r="BO511" s="25"/>
      <c r="BP511" s="25"/>
      <c r="BQ511" s="25"/>
      <c r="BR511" s="25"/>
      <c r="BS511" s="25"/>
      <c r="BT511" s="25"/>
    </row>
    <row r="512" spans="1:72" ht="33.85" customHeight="1">
      <c r="A512" s="26"/>
      <c r="B512" s="25"/>
      <c r="C512" s="30"/>
      <c r="D512" s="25"/>
      <c r="E512" s="25"/>
      <c r="F512" s="25"/>
      <c r="G512" s="25"/>
      <c r="H512" s="25"/>
      <c r="I512" s="25"/>
      <c r="J512" s="25"/>
      <c r="K512" s="25"/>
      <c r="L512" s="25"/>
      <c r="M512" s="25"/>
      <c r="N512" s="25"/>
      <c r="O512" s="25"/>
      <c r="P512" s="25"/>
      <c r="Q512" s="25"/>
      <c r="R512" s="25"/>
      <c r="S512" s="25"/>
      <c r="T512" s="25"/>
      <c r="U512" s="25"/>
      <c r="V512" s="25"/>
      <c r="W512" s="25"/>
      <c r="X512" s="25"/>
      <c r="Y512" s="25"/>
      <c r="Z512" s="31"/>
      <c r="AA512" s="31"/>
      <c r="AB512" s="31"/>
      <c r="AC512" s="31"/>
      <c r="AD512" s="31"/>
      <c r="AE512" s="31"/>
      <c r="AF512" s="31"/>
      <c r="AG512" s="25"/>
      <c r="AH512" s="25"/>
      <c r="AI512" s="25"/>
      <c r="AJ512" s="25"/>
      <c r="AK512" s="25"/>
      <c r="AL512" s="25"/>
      <c r="AM512" s="25"/>
      <c r="AN512" s="25"/>
      <c r="AO512" s="25"/>
      <c r="AP512" s="25"/>
      <c r="AQ512" s="25"/>
      <c r="AR512" s="25"/>
      <c r="AS512" s="25"/>
      <c r="AT512" s="25"/>
      <c r="AU512" s="25"/>
      <c r="AV512" s="25"/>
      <c r="AW512" s="25"/>
      <c r="AX512" s="25"/>
      <c r="AY512" s="25"/>
      <c r="AZ512" s="25"/>
      <c r="BA512" s="25"/>
      <c r="BB512" s="25"/>
      <c r="BC512" s="25"/>
      <c r="BD512" s="25"/>
      <c r="BE512" s="25"/>
      <c r="BF512" s="25"/>
      <c r="BG512" s="25"/>
      <c r="BH512" s="25"/>
      <c r="BI512" s="25"/>
      <c r="BJ512" s="25"/>
      <c r="BK512" s="25"/>
      <c r="BL512" s="25"/>
      <c r="BM512" s="25"/>
      <c r="BN512" s="25"/>
      <c r="BO512" s="25"/>
      <c r="BP512" s="25"/>
      <c r="BQ512" s="25"/>
      <c r="BR512" s="25"/>
      <c r="BS512" s="25"/>
      <c r="BT512" s="25"/>
    </row>
    <row r="513" spans="1:72" ht="33.85" customHeight="1">
      <c r="A513" s="26"/>
      <c r="B513" s="25"/>
      <c r="C513" s="30"/>
      <c r="D513" s="25"/>
      <c r="E513" s="25"/>
      <c r="F513" s="25"/>
      <c r="G513" s="25"/>
      <c r="H513" s="25"/>
      <c r="I513" s="25"/>
      <c r="J513" s="25"/>
      <c r="K513" s="25"/>
      <c r="L513" s="25"/>
      <c r="M513" s="25"/>
      <c r="N513" s="25"/>
      <c r="O513" s="25"/>
      <c r="P513" s="25"/>
      <c r="Q513" s="25"/>
      <c r="R513" s="25"/>
      <c r="S513" s="25"/>
      <c r="T513" s="25"/>
      <c r="U513" s="25"/>
      <c r="V513" s="25"/>
      <c r="W513" s="25"/>
      <c r="X513" s="25"/>
      <c r="Y513" s="25"/>
      <c r="Z513" s="31"/>
      <c r="AA513" s="31"/>
      <c r="AB513" s="31"/>
      <c r="AC513" s="31"/>
      <c r="AD513" s="31"/>
      <c r="AE513" s="31"/>
      <c r="AF513" s="31"/>
      <c r="AG513" s="25"/>
      <c r="AH513" s="25"/>
      <c r="AI513" s="25"/>
      <c r="AJ513" s="25"/>
      <c r="AK513" s="25"/>
      <c r="AL513" s="25"/>
      <c r="AM513" s="25"/>
      <c r="AN513" s="25"/>
      <c r="AO513" s="25"/>
      <c r="AP513" s="25"/>
      <c r="AQ513" s="25"/>
      <c r="AR513" s="25"/>
      <c r="AS513" s="25"/>
      <c r="AT513" s="25"/>
      <c r="AU513" s="25"/>
      <c r="AV513" s="25"/>
      <c r="AW513" s="25"/>
      <c r="AX513" s="25"/>
      <c r="AY513" s="25"/>
      <c r="AZ513" s="25"/>
      <c r="BA513" s="25"/>
      <c r="BB513" s="25"/>
      <c r="BC513" s="25"/>
      <c r="BD513" s="25"/>
      <c r="BE513" s="25"/>
      <c r="BF513" s="25"/>
      <c r="BG513" s="25"/>
      <c r="BH513" s="25"/>
      <c r="BI513" s="25"/>
      <c r="BJ513" s="25"/>
      <c r="BK513" s="25"/>
      <c r="BL513" s="25"/>
      <c r="BM513" s="25"/>
      <c r="BN513" s="25"/>
      <c r="BO513" s="25"/>
      <c r="BP513" s="25"/>
      <c r="BQ513" s="25"/>
      <c r="BR513" s="25"/>
      <c r="BS513" s="25"/>
      <c r="BT513" s="25"/>
    </row>
    <row r="514" spans="1:72" ht="33.85" customHeight="1">
      <c r="A514" s="26"/>
      <c r="B514" s="25"/>
      <c r="C514" s="30"/>
      <c r="D514" s="25"/>
      <c r="E514" s="25"/>
      <c r="F514" s="25"/>
      <c r="G514" s="25"/>
      <c r="H514" s="25"/>
      <c r="I514" s="25"/>
      <c r="J514" s="25"/>
      <c r="K514" s="25"/>
      <c r="L514" s="25"/>
      <c r="M514" s="25"/>
      <c r="N514" s="25"/>
      <c r="O514" s="25"/>
      <c r="P514" s="25"/>
      <c r="Q514" s="25"/>
      <c r="R514" s="25"/>
      <c r="S514" s="25"/>
      <c r="T514" s="25"/>
      <c r="U514" s="25"/>
      <c r="V514" s="25"/>
      <c r="W514" s="25"/>
      <c r="X514" s="25"/>
      <c r="Y514" s="25"/>
      <c r="Z514" s="31"/>
      <c r="AA514" s="31"/>
      <c r="AB514" s="31"/>
      <c r="AC514" s="31"/>
      <c r="AD514" s="31"/>
      <c r="AE514" s="31"/>
      <c r="AF514" s="31"/>
      <c r="AG514" s="25"/>
      <c r="AH514" s="25"/>
      <c r="AI514" s="25"/>
      <c r="AJ514" s="25"/>
      <c r="AK514" s="25"/>
      <c r="AL514" s="25"/>
      <c r="AM514" s="25"/>
      <c r="AN514" s="25"/>
      <c r="AO514" s="25"/>
      <c r="AP514" s="25"/>
      <c r="AQ514" s="25"/>
      <c r="AR514" s="25"/>
      <c r="AS514" s="25"/>
      <c r="AT514" s="25"/>
      <c r="AU514" s="25"/>
      <c r="AV514" s="25"/>
      <c r="AW514" s="25"/>
      <c r="AX514" s="25"/>
      <c r="AY514" s="25"/>
      <c r="AZ514" s="25"/>
      <c r="BA514" s="25"/>
      <c r="BB514" s="25"/>
      <c r="BC514" s="25"/>
      <c r="BD514" s="25"/>
      <c r="BE514" s="25"/>
      <c r="BF514" s="25"/>
      <c r="BG514" s="25"/>
      <c r="BH514" s="25"/>
      <c r="BI514" s="25"/>
      <c r="BJ514" s="25"/>
      <c r="BK514" s="25"/>
      <c r="BL514" s="25"/>
      <c r="BM514" s="25"/>
      <c r="BN514" s="25"/>
      <c r="BO514" s="25"/>
      <c r="BP514" s="25"/>
      <c r="BQ514" s="25"/>
      <c r="BR514" s="25"/>
      <c r="BS514" s="25"/>
      <c r="BT514" s="25"/>
    </row>
    <row r="515" spans="1:72" ht="33.85" customHeight="1">
      <c r="A515" s="26"/>
      <c r="B515" s="25"/>
      <c r="C515" s="30"/>
      <c r="D515" s="25"/>
      <c r="E515" s="25"/>
      <c r="F515" s="25"/>
      <c r="G515" s="25"/>
      <c r="H515" s="25"/>
      <c r="I515" s="25"/>
      <c r="J515" s="25"/>
      <c r="K515" s="25"/>
      <c r="L515" s="25"/>
      <c r="M515" s="25"/>
      <c r="N515" s="25"/>
      <c r="O515" s="25"/>
      <c r="P515" s="25"/>
      <c r="Q515" s="25"/>
      <c r="R515" s="25"/>
      <c r="S515" s="25"/>
      <c r="T515" s="25"/>
      <c r="U515" s="25"/>
      <c r="V515" s="25"/>
      <c r="W515" s="25"/>
      <c r="X515" s="25"/>
      <c r="Y515" s="25"/>
      <c r="Z515" s="31"/>
      <c r="AA515" s="31"/>
      <c r="AB515" s="31"/>
      <c r="AC515" s="31"/>
      <c r="AD515" s="31"/>
      <c r="AE515" s="31"/>
      <c r="AF515" s="31"/>
      <c r="AG515" s="25"/>
      <c r="AH515" s="25"/>
      <c r="AI515" s="25"/>
      <c r="AJ515" s="25"/>
      <c r="AK515" s="25"/>
      <c r="AL515" s="25"/>
      <c r="AM515" s="25"/>
      <c r="AN515" s="25"/>
      <c r="AO515" s="25"/>
      <c r="AP515" s="25"/>
      <c r="AQ515" s="25"/>
      <c r="AR515" s="25"/>
      <c r="AS515" s="25"/>
      <c r="AT515" s="25"/>
      <c r="AU515" s="25"/>
      <c r="AV515" s="25"/>
      <c r="AW515" s="25"/>
      <c r="AX515" s="25"/>
      <c r="AY515" s="25"/>
      <c r="AZ515" s="25"/>
      <c r="BA515" s="25"/>
      <c r="BB515" s="25"/>
      <c r="BC515" s="25"/>
      <c r="BD515" s="25"/>
      <c r="BE515" s="25"/>
      <c r="BF515" s="25"/>
      <c r="BG515" s="25"/>
      <c r="BH515" s="25"/>
      <c r="BI515" s="25"/>
      <c r="BJ515" s="25"/>
      <c r="BK515" s="25"/>
      <c r="BL515" s="25"/>
      <c r="BM515" s="25"/>
      <c r="BN515" s="25"/>
      <c r="BO515" s="25"/>
      <c r="BP515" s="25"/>
      <c r="BQ515" s="25"/>
      <c r="BR515" s="25"/>
      <c r="BS515" s="25"/>
      <c r="BT515" s="25"/>
    </row>
    <row r="516" spans="1:72" ht="33.85" customHeight="1">
      <c r="A516" s="26"/>
      <c r="B516" s="25"/>
      <c r="C516" s="30"/>
      <c r="D516" s="25"/>
      <c r="E516" s="25"/>
      <c r="F516" s="25"/>
      <c r="G516" s="25"/>
      <c r="H516" s="25"/>
      <c r="I516" s="25"/>
      <c r="J516" s="25"/>
      <c r="K516" s="25"/>
      <c r="L516" s="25"/>
      <c r="M516" s="25"/>
      <c r="N516" s="25"/>
      <c r="O516" s="25"/>
      <c r="P516" s="25"/>
      <c r="Q516" s="25"/>
      <c r="R516" s="25"/>
      <c r="S516" s="25"/>
      <c r="T516" s="25"/>
      <c r="U516" s="25"/>
      <c r="V516" s="25"/>
      <c r="W516" s="25"/>
      <c r="X516" s="25"/>
      <c r="Y516" s="25"/>
      <c r="Z516" s="31"/>
      <c r="AA516" s="31"/>
      <c r="AB516" s="31"/>
      <c r="AC516" s="31"/>
      <c r="AD516" s="31"/>
      <c r="AE516" s="31"/>
      <c r="AF516" s="31"/>
      <c r="AG516" s="25"/>
      <c r="AH516" s="25"/>
      <c r="AI516" s="25"/>
      <c r="AJ516" s="25"/>
      <c r="AK516" s="25"/>
      <c r="AL516" s="25"/>
      <c r="AM516" s="25"/>
      <c r="AN516" s="25"/>
      <c r="AO516" s="25"/>
      <c r="AP516" s="25"/>
      <c r="AQ516" s="25"/>
      <c r="AR516" s="25"/>
      <c r="AS516" s="25"/>
      <c r="AT516" s="25"/>
      <c r="AU516" s="25"/>
      <c r="AV516" s="25"/>
      <c r="AW516" s="25"/>
      <c r="AX516" s="25"/>
      <c r="AY516" s="25"/>
      <c r="AZ516" s="25"/>
      <c r="BA516" s="25"/>
      <c r="BB516" s="25"/>
      <c r="BC516" s="25"/>
      <c r="BD516" s="25"/>
      <c r="BE516" s="25"/>
      <c r="BF516" s="25"/>
      <c r="BG516" s="25"/>
      <c r="BH516" s="25"/>
      <c r="BI516" s="25"/>
      <c r="BJ516" s="25"/>
      <c r="BK516" s="25"/>
      <c r="BL516" s="25"/>
      <c r="BM516" s="25"/>
      <c r="BN516" s="25"/>
      <c r="BO516" s="25"/>
      <c r="BP516" s="25"/>
      <c r="BQ516" s="25"/>
      <c r="BR516" s="25"/>
      <c r="BS516" s="25"/>
      <c r="BT516" s="25"/>
    </row>
    <row r="517" spans="1:72" ht="33.85" customHeight="1">
      <c r="A517" s="26"/>
      <c r="B517" s="25"/>
      <c r="C517" s="30"/>
      <c r="D517" s="25"/>
      <c r="E517" s="25"/>
      <c r="F517" s="25"/>
      <c r="G517" s="25"/>
      <c r="H517" s="25"/>
      <c r="I517" s="25"/>
      <c r="J517" s="25"/>
      <c r="K517" s="25"/>
      <c r="L517" s="25"/>
      <c r="M517" s="25"/>
      <c r="N517" s="25"/>
      <c r="O517" s="25"/>
      <c r="P517" s="25"/>
      <c r="Q517" s="25"/>
      <c r="R517" s="25"/>
      <c r="S517" s="25"/>
      <c r="T517" s="25"/>
      <c r="U517" s="25"/>
      <c r="V517" s="25"/>
      <c r="W517" s="25"/>
      <c r="X517" s="25"/>
      <c r="Y517" s="25"/>
      <c r="Z517" s="31"/>
      <c r="AA517" s="31"/>
      <c r="AB517" s="31"/>
      <c r="AC517" s="31"/>
      <c r="AD517" s="31"/>
      <c r="AE517" s="31"/>
      <c r="AF517" s="31"/>
      <c r="AG517" s="25"/>
      <c r="AH517" s="25"/>
      <c r="AI517" s="25"/>
      <c r="AJ517" s="25"/>
      <c r="AK517" s="25"/>
      <c r="AL517" s="25"/>
      <c r="AM517" s="25"/>
      <c r="AN517" s="25"/>
      <c r="AO517" s="25"/>
      <c r="AP517" s="25"/>
      <c r="AQ517" s="25"/>
      <c r="AR517" s="25"/>
      <c r="AS517" s="25"/>
      <c r="AT517" s="25"/>
      <c r="AU517" s="25"/>
      <c r="AV517" s="25"/>
      <c r="AW517" s="25"/>
      <c r="AX517" s="25"/>
      <c r="AY517" s="25"/>
      <c r="AZ517" s="25"/>
      <c r="BA517" s="25"/>
      <c r="BB517" s="25"/>
      <c r="BC517" s="25"/>
      <c r="BD517" s="25"/>
      <c r="BE517" s="25"/>
      <c r="BF517" s="25"/>
      <c r="BG517" s="25"/>
      <c r="BH517" s="25"/>
      <c r="BI517" s="25"/>
      <c r="BJ517" s="25"/>
      <c r="BK517" s="25"/>
      <c r="BL517" s="25"/>
      <c r="BM517" s="25"/>
      <c r="BN517" s="25"/>
      <c r="BO517" s="25"/>
      <c r="BP517" s="25"/>
      <c r="BQ517" s="25"/>
      <c r="BR517" s="25"/>
      <c r="BS517" s="25"/>
      <c r="BT517" s="25"/>
    </row>
    <row r="518" spans="1:72" ht="33.85" customHeight="1">
      <c r="A518" s="26"/>
      <c r="B518" s="25"/>
      <c r="C518" s="30"/>
      <c r="D518" s="25"/>
      <c r="E518" s="25"/>
      <c r="F518" s="25"/>
      <c r="G518" s="25"/>
      <c r="H518" s="25"/>
      <c r="I518" s="25"/>
      <c r="J518" s="25"/>
      <c r="K518" s="25"/>
      <c r="L518" s="25"/>
      <c r="M518" s="25"/>
      <c r="N518" s="25"/>
      <c r="O518" s="25"/>
      <c r="P518" s="25"/>
      <c r="Q518" s="25"/>
      <c r="R518" s="25"/>
      <c r="S518" s="25"/>
      <c r="T518" s="25"/>
      <c r="U518" s="25"/>
      <c r="V518" s="25"/>
      <c r="W518" s="25"/>
      <c r="X518" s="25"/>
      <c r="Y518" s="25"/>
      <c r="Z518" s="31"/>
      <c r="AA518" s="31"/>
      <c r="AB518" s="31"/>
      <c r="AC518" s="31"/>
      <c r="AD518" s="31"/>
      <c r="AE518" s="31"/>
      <c r="AF518" s="31"/>
      <c r="AG518" s="25"/>
      <c r="AH518" s="25"/>
      <c r="AI518" s="25"/>
      <c r="AJ518" s="25"/>
      <c r="AK518" s="25"/>
      <c r="AL518" s="25"/>
      <c r="AM518" s="25"/>
      <c r="AN518" s="25"/>
      <c r="AO518" s="25"/>
      <c r="AP518" s="25"/>
      <c r="AQ518" s="25"/>
      <c r="AR518" s="25"/>
      <c r="AS518" s="25"/>
      <c r="AT518" s="25"/>
      <c r="AU518" s="25"/>
      <c r="AV518" s="25"/>
      <c r="AW518" s="25"/>
      <c r="AX518" s="25"/>
      <c r="AY518" s="25"/>
      <c r="AZ518" s="25"/>
      <c r="BA518" s="25"/>
      <c r="BB518" s="25"/>
      <c r="BC518" s="25"/>
      <c r="BD518" s="25"/>
      <c r="BE518" s="25"/>
      <c r="BF518" s="25"/>
      <c r="BG518" s="25"/>
      <c r="BH518" s="25"/>
      <c r="BI518" s="25"/>
      <c r="BJ518" s="25"/>
      <c r="BK518" s="25"/>
      <c r="BL518" s="25"/>
      <c r="BM518" s="25"/>
      <c r="BN518" s="25"/>
      <c r="BO518" s="25"/>
      <c r="BP518" s="25"/>
      <c r="BQ518" s="25"/>
      <c r="BR518" s="25"/>
      <c r="BS518" s="25"/>
      <c r="BT518" s="25"/>
    </row>
    <row r="519" spans="1:72" ht="33.85" customHeight="1">
      <c r="A519" s="26"/>
      <c r="B519" s="25"/>
      <c r="C519" s="30"/>
      <c r="D519" s="25"/>
      <c r="E519" s="25"/>
      <c r="F519" s="25"/>
      <c r="G519" s="25"/>
      <c r="H519" s="25"/>
      <c r="I519" s="25"/>
      <c r="J519" s="25"/>
      <c r="K519" s="25"/>
      <c r="L519" s="25"/>
      <c r="M519" s="25"/>
      <c r="N519" s="25"/>
      <c r="O519" s="25"/>
      <c r="P519" s="25"/>
      <c r="Q519" s="25"/>
      <c r="R519" s="25"/>
      <c r="S519" s="25"/>
      <c r="T519" s="25"/>
      <c r="U519" s="25"/>
      <c r="V519" s="25"/>
      <c r="W519" s="25"/>
      <c r="X519" s="25"/>
      <c r="Y519" s="25"/>
      <c r="Z519" s="31"/>
      <c r="AA519" s="31"/>
      <c r="AB519" s="31"/>
      <c r="AC519" s="31"/>
      <c r="AD519" s="31"/>
      <c r="AE519" s="31"/>
      <c r="AF519" s="31"/>
      <c r="AG519" s="25"/>
      <c r="AH519" s="25"/>
      <c r="AI519" s="25"/>
      <c r="AJ519" s="25"/>
      <c r="AK519" s="25"/>
      <c r="AL519" s="25"/>
      <c r="AM519" s="25"/>
      <c r="AN519" s="25"/>
      <c r="AO519" s="25"/>
      <c r="AP519" s="25"/>
      <c r="AQ519" s="25"/>
      <c r="AR519" s="25"/>
      <c r="AS519" s="25"/>
      <c r="AT519" s="25"/>
      <c r="AU519" s="25"/>
      <c r="AV519" s="25"/>
      <c r="AW519" s="25"/>
      <c r="AX519" s="25"/>
      <c r="AY519" s="25"/>
      <c r="AZ519" s="25"/>
      <c r="BA519" s="25"/>
      <c r="BB519" s="25"/>
      <c r="BC519" s="25"/>
      <c r="BD519" s="25"/>
      <c r="BE519" s="25"/>
      <c r="BF519" s="25"/>
      <c r="BG519" s="25"/>
      <c r="BH519" s="25"/>
      <c r="BI519" s="25"/>
      <c r="BJ519" s="25"/>
      <c r="BK519" s="25"/>
      <c r="BL519" s="25"/>
      <c r="BM519" s="25"/>
      <c r="BN519" s="25"/>
      <c r="BO519" s="25"/>
      <c r="BP519" s="25"/>
      <c r="BQ519" s="25"/>
      <c r="BR519" s="25"/>
      <c r="BS519" s="25"/>
      <c r="BT519" s="25"/>
    </row>
    <row r="520" spans="1:72" ht="33.85" customHeight="1">
      <c r="A520" s="26"/>
      <c r="B520" s="25"/>
      <c r="C520" s="30"/>
      <c r="D520" s="25"/>
      <c r="E520" s="25"/>
      <c r="F520" s="25"/>
      <c r="G520" s="25"/>
      <c r="H520" s="25"/>
      <c r="I520" s="25"/>
      <c r="J520" s="25"/>
      <c r="K520" s="25"/>
      <c r="L520" s="25"/>
      <c r="M520" s="25"/>
      <c r="N520" s="25"/>
      <c r="O520" s="25"/>
      <c r="P520" s="25"/>
      <c r="Q520" s="25"/>
      <c r="R520" s="25"/>
      <c r="S520" s="25"/>
      <c r="T520" s="25"/>
      <c r="U520" s="25"/>
      <c r="V520" s="25"/>
      <c r="W520" s="25"/>
      <c r="X520" s="25"/>
      <c r="Y520" s="25"/>
      <c r="Z520" s="31"/>
      <c r="AA520" s="31"/>
      <c r="AB520" s="31"/>
      <c r="AC520" s="31"/>
      <c r="AD520" s="31"/>
      <c r="AE520" s="31"/>
      <c r="AF520" s="31"/>
      <c r="AG520" s="25"/>
      <c r="AH520" s="25"/>
      <c r="AI520" s="25"/>
      <c r="AJ520" s="25"/>
      <c r="AK520" s="25"/>
      <c r="AL520" s="25"/>
      <c r="AM520" s="25"/>
      <c r="AN520" s="25"/>
      <c r="AO520" s="25"/>
      <c r="AP520" s="25"/>
      <c r="AQ520" s="25"/>
      <c r="AR520" s="25"/>
      <c r="AS520" s="25"/>
      <c r="AT520" s="25"/>
      <c r="AU520" s="25"/>
      <c r="AV520" s="25"/>
      <c r="AW520" s="25"/>
      <c r="AX520" s="25"/>
      <c r="AY520" s="25"/>
      <c r="AZ520" s="25"/>
      <c r="BA520" s="25"/>
      <c r="BB520" s="25"/>
      <c r="BC520" s="25"/>
      <c r="BD520" s="25"/>
      <c r="BE520" s="25"/>
      <c r="BF520" s="25"/>
      <c r="BG520" s="25"/>
      <c r="BH520" s="25"/>
      <c r="BI520" s="25"/>
      <c r="BJ520" s="25"/>
      <c r="BK520" s="25"/>
      <c r="BL520" s="25"/>
      <c r="BM520" s="25"/>
      <c r="BN520" s="25"/>
      <c r="BO520" s="25"/>
      <c r="BP520" s="25"/>
      <c r="BQ520" s="25"/>
      <c r="BR520" s="25"/>
      <c r="BS520" s="25"/>
      <c r="BT520" s="25"/>
    </row>
    <row r="521" spans="1:72" ht="33.85" customHeight="1">
      <c r="A521" s="26"/>
      <c r="B521" s="25"/>
      <c r="C521" s="30"/>
      <c r="D521" s="25"/>
      <c r="E521" s="25"/>
      <c r="F521" s="25"/>
      <c r="G521" s="25"/>
      <c r="H521" s="25"/>
      <c r="I521" s="25"/>
      <c r="J521" s="25"/>
      <c r="K521" s="25"/>
      <c r="L521" s="25"/>
      <c r="M521" s="25"/>
      <c r="N521" s="25"/>
      <c r="O521" s="25"/>
      <c r="P521" s="25"/>
      <c r="Q521" s="25"/>
      <c r="R521" s="25"/>
      <c r="S521" s="25"/>
      <c r="T521" s="25"/>
      <c r="U521" s="25"/>
      <c r="V521" s="25"/>
      <c r="W521" s="25"/>
      <c r="X521" s="25"/>
      <c r="Y521" s="25"/>
      <c r="Z521" s="31"/>
      <c r="AA521" s="31"/>
      <c r="AB521" s="31"/>
      <c r="AC521" s="31"/>
      <c r="AD521" s="31"/>
      <c r="AE521" s="31"/>
      <c r="AF521" s="31"/>
      <c r="AG521" s="25"/>
      <c r="AH521" s="25"/>
      <c r="AI521" s="25"/>
      <c r="AJ521" s="25"/>
      <c r="AK521" s="25"/>
      <c r="AL521" s="25"/>
      <c r="AM521" s="25"/>
      <c r="AN521" s="25"/>
      <c r="AO521" s="25"/>
      <c r="AP521" s="25"/>
      <c r="AQ521" s="25"/>
      <c r="AR521" s="25"/>
      <c r="AS521" s="25"/>
      <c r="AT521" s="25"/>
      <c r="AU521" s="25"/>
      <c r="AV521" s="25"/>
      <c r="AW521" s="25"/>
      <c r="AX521" s="25"/>
      <c r="AY521" s="25"/>
      <c r="AZ521" s="25"/>
      <c r="BA521" s="25"/>
      <c r="BB521" s="25"/>
      <c r="BC521" s="25"/>
      <c r="BD521" s="25"/>
      <c r="BE521" s="25"/>
      <c r="BF521" s="25"/>
      <c r="BG521" s="25"/>
      <c r="BH521" s="25"/>
      <c r="BI521" s="25"/>
      <c r="BJ521" s="25"/>
      <c r="BK521" s="25"/>
      <c r="BL521" s="25"/>
      <c r="BM521" s="25"/>
      <c r="BN521" s="25"/>
      <c r="BO521" s="25"/>
      <c r="BP521" s="25"/>
      <c r="BQ521" s="25"/>
      <c r="BR521" s="25"/>
      <c r="BS521" s="25"/>
      <c r="BT521" s="25"/>
    </row>
    <row r="522" spans="1:72" ht="33.85" customHeight="1">
      <c r="A522" s="26"/>
      <c r="B522" s="25"/>
      <c r="C522" s="30"/>
      <c r="D522" s="25"/>
      <c r="E522" s="25"/>
      <c r="F522" s="25"/>
      <c r="G522" s="25"/>
      <c r="H522" s="25"/>
      <c r="I522" s="25"/>
      <c r="J522" s="25"/>
      <c r="K522" s="25"/>
      <c r="L522" s="25"/>
      <c r="M522" s="25"/>
      <c r="N522" s="25"/>
      <c r="O522" s="25"/>
      <c r="P522" s="25"/>
      <c r="Q522" s="25"/>
      <c r="R522" s="25"/>
      <c r="S522" s="25"/>
      <c r="T522" s="25"/>
      <c r="U522" s="25"/>
      <c r="V522" s="25"/>
      <c r="W522" s="25"/>
      <c r="X522" s="25"/>
      <c r="Y522" s="25"/>
      <c r="Z522" s="31"/>
      <c r="AA522" s="31"/>
      <c r="AB522" s="31"/>
      <c r="AC522" s="31"/>
      <c r="AD522" s="31"/>
      <c r="AE522" s="31"/>
      <c r="AF522" s="31"/>
      <c r="AG522" s="25"/>
      <c r="AH522" s="25"/>
      <c r="AI522" s="25"/>
      <c r="AJ522" s="25"/>
      <c r="AK522" s="25"/>
      <c r="AL522" s="25"/>
      <c r="AM522" s="25"/>
      <c r="AN522" s="25"/>
      <c r="AO522" s="25"/>
      <c r="AP522" s="25"/>
      <c r="AQ522" s="25"/>
      <c r="AR522" s="25"/>
      <c r="AS522" s="25"/>
      <c r="AT522" s="25"/>
      <c r="AU522" s="25"/>
      <c r="AV522" s="25"/>
      <c r="AW522" s="25"/>
      <c r="AX522" s="25"/>
      <c r="AY522" s="25"/>
      <c r="AZ522" s="25"/>
      <c r="BA522" s="25"/>
      <c r="BB522" s="25"/>
      <c r="BC522" s="25"/>
      <c r="BD522" s="25"/>
      <c r="BE522" s="25"/>
      <c r="BF522" s="25"/>
      <c r="BG522" s="25"/>
      <c r="BH522" s="25"/>
      <c r="BI522" s="25"/>
      <c r="BJ522" s="25"/>
      <c r="BK522" s="25"/>
      <c r="BL522" s="25"/>
      <c r="BM522" s="25"/>
      <c r="BN522" s="25"/>
      <c r="BO522" s="25"/>
      <c r="BP522" s="25"/>
      <c r="BQ522" s="25"/>
      <c r="BR522" s="25"/>
      <c r="BS522" s="25"/>
      <c r="BT522" s="25"/>
    </row>
    <row r="523" spans="1:72" ht="33.85" customHeight="1">
      <c r="A523" s="26"/>
      <c r="B523" s="25"/>
      <c r="C523" s="30"/>
      <c r="D523" s="25"/>
      <c r="E523" s="25"/>
      <c r="F523" s="25"/>
      <c r="G523" s="25"/>
      <c r="H523" s="25"/>
      <c r="I523" s="25"/>
      <c r="J523" s="25"/>
      <c r="K523" s="25"/>
      <c r="L523" s="25"/>
      <c r="M523" s="25"/>
      <c r="N523" s="25"/>
      <c r="O523" s="25"/>
      <c r="P523" s="25"/>
      <c r="Q523" s="25"/>
      <c r="R523" s="25"/>
      <c r="S523" s="25"/>
      <c r="T523" s="25"/>
      <c r="U523" s="25"/>
      <c r="V523" s="25"/>
      <c r="W523" s="25"/>
      <c r="X523" s="25"/>
      <c r="Y523" s="25"/>
      <c r="Z523" s="31"/>
      <c r="AA523" s="31"/>
      <c r="AB523" s="31"/>
      <c r="AC523" s="31"/>
      <c r="AD523" s="31"/>
      <c r="AE523" s="31"/>
      <c r="AF523" s="31"/>
      <c r="AG523" s="25"/>
      <c r="AH523" s="25"/>
      <c r="AI523" s="25"/>
      <c r="AJ523" s="25"/>
      <c r="AK523" s="25"/>
      <c r="AL523" s="25"/>
      <c r="AM523" s="25"/>
      <c r="AN523" s="25"/>
      <c r="AO523" s="25"/>
      <c r="AP523" s="25"/>
      <c r="AQ523" s="25"/>
      <c r="AR523" s="25"/>
      <c r="AS523" s="25"/>
      <c r="AT523" s="25"/>
      <c r="AU523" s="25"/>
      <c r="AV523" s="25"/>
      <c r="AW523" s="25"/>
      <c r="AX523" s="25"/>
      <c r="AY523" s="25"/>
      <c r="AZ523" s="25"/>
      <c r="BA523" s="25"/>
      <c r="BB523" s="25"/>
      <c r="BC523" s="25"/>
      <c r="BD523" s="25"/>
      <c r="BE523" s="25"/>
      <c r="BF523" s="25"/>
      <c r="BG523" s="25"/>
      <c r="BH523" s="25"/>
      <c r="BI523" s="25"/>
      <c r="BJ523" s="25"/>
      <c r="BK523" s="25"/>
      <c r="BL523" s="25"/>
      <c r="BM523" s="25"/>
      <c r="BN523" s="25"/>
      <c r="BO523" s="25"/>
      <c r="BP523" s="25"/>
      <c r="BQ523" s="25"/>
      <c r="BR523" s="25"/>
      <c r="BS523" s="25"/>
      <c r="BT523" s="25"/>
    </row>
    <row r="524" spans="1:72" ht="33.85" customHeight="1">
      <c r="A524" s="26"/>
      <c r="B524" s="25"/>
      <c r="C524" s="30"/>
      <c r="D524" s="25"/>
      <c r="E524" s="25"/>
      <c r="F524" s="25"/>
      <c r="G524" s="25"/>
      <c r="H524" s="25"/>
      <c r="I524" s="25"/>
      <c r="J524" s="25"/>
      <c r="K524" s="25"/>
      <c r="L524" s="25"/>
      <c r="M524" s="25"/>
      <c r="N524" s="25"/>
      <c r="O524" s="25"/>
      <c r="P524" s="25"/>
      <c r="Q524" s="25"/>
      <c r="R524" s="25"/>
      <c r="S524" s="25"/>
      <c r="T524" s="25"/>
      <c r="U524" s="25"/>
      <c r="V524" s="25"/>
      <c r="W524" s="25"/>
      <c r="X524" s="25"/>
      <c r="Y524" s="25"/>
      <c r="Z524" s="31"/>
      <c r="AA524" s="31"/>
      <c r="AB524" s="31"/>
      <c r="AC524" s="31"/>
      <c r="AD524" s="31"/>
      <c r="AE524" s="31"/>
      <c r="AF524" s="31"/>
      <c r="AG524" s="25"/>
      <c r="AH524" s="25"/>
      <c r="AI524" s="25"/>
      <c r="AJ524" s="25"/>
      <c r="AK524" s="25"/>
      <c r="AL524" s="25"/>
      <c r="AM524" s="25"/>
      <c r="AN524" s="25"/>
      <c r="AO524" s="25"/>
      <c r="AP524" s="25"/>
      <c r="AQ524" s="25"/>
      <c r="AR524" s="25"/>
      <c r="AS524" s="25"/>
      <c r="AT524" s="25"/>
      <c r="AU524" s="25"/>
      <c r="AV524" s="25"/>
      <c r="AW524" s="25"/>
      <c r="AX524" s="25"/>
      <c r="AY524" s="25"/>
      <c r="AZ524" s="25"/>
      <c r="BA524" s="25"/>
      <c r="BB524" s="25"/>
      <c r="BC524" s="25"/>
      <c r="BD524" s="25"/>
      <c r="BE524" s="25"/>
      <c r="BF524" s="25"/>
      <c r="BG524" s="25"/>
      <c r="BH524" s="25"/>
      <c r="BI524" s="25"/>
      <c r="BJ524" s="25"/>
      <c r="BK524" s="25"/>
      <c r="BL524" s="25"/>
      <c r="BM524" s="25"/>
      <c r="BN524" s="25"/>
      <c r="BO524" s="25"/>
      <c r="BP524" s="25"/>
      <c r="BQ524" s="25"/>
      <c r="BR524" s="25"/>
      <c r="BS524" s="25"/>
      <c r="BT524" s="25"/>
    </row>
    <row r="525" spans="1:72" ht="33.85" customHeight="1">
      <c r="A525" s="26"/>
      <c r="B525" s="25"/>
      <c r="C525" s="30"/>
      <c r="D525" s="25"/>
      <c r="E525" s="25"/>
      <c r="F525" s="25"/>
      <c r="G525" s="25"/>
      <c r="H525" s="25"/>
      <c r="I525" s="25"/>
      <c r="J525" s="25"/>
      <c r="K525" s="25"/>
      <c r="L525" s="25"/>
      <c r="M525" s="25"/>
      <c r="N525" s="25"/>
      <c r="O525" s="25"/>
      <c r="P525" s="25"/>
      <c r="Q525" s="25"/>
      <c r="R525" s="25"/>
      <c r="S525" s="25"/>
      <c r="T525" s="25"/>
      <c r="U525" s="25"/>
      <c r="V525" s="25"/>
      <c r="W525" s="25"/>
      <c r="X525" s="25"/>
      <c r="Y525" s="25"/>
      <c r="Z525" s="31"/>
      <c r="AA525" s="31"/>
      <c r="AB525" s="31"/>
      <c r="AC525" s="31"/>
      <c r="AD525" s="31"/>
      <c r="AE525" s="31"/>
      <c r="AF525" s="31"/>
      <c r="AG525" s="25"/>
      <c r="AH525" s="25"/>
      <c r="AI525" s="25"/>
      <c r="AJ525" s="25"/>
      <c r="AK525" s="25"/>
      <c r="AL525" s="25"/>
      <c r="AM525" s="25"/>
      <c r="AN525" s="25"/>
      <c r="AO525" s="25"/>
      <c r="AP525" s="25"/>
      <c r="AQ525" s="25"/>
      <c r="AR525" s="25"/>
      <c r="AS525" s="25"/>
      <c r="AT525" s="25"/>
      <c r="AU525" s="25"/>
      <c r="AV525" s="25"/>
      <c r="AW525" s="25"/>
      <c r="AX525" s="25"/>
      <c r="AY525" s="25"/>
      <c r="AZ525" s="25"/>
      <c r="BA525" s="25"/>
      <c r="BB525" s="25"/>
      <c r="BC525" s="25"/>
      <c r="BD525" s="25"/>
      <c r="BE525" s="25"/>
      <c r="BF525" s="25"/>
      <c r="BG525" s="25"/>
      <c r="BH525" s="25"/>
      <c r="BI525" s="25"/>
      <c r="BJ525" s="25"/>
      <c r="BK525" s="25"/>
      <c r="BL525" s="25"/>
      <c r="BM525" s="25"/>
      <c r="BN525" s="25"/>
      <c r="BO525" s="25"/>
      <c r="BP525" s="25"/>
      <c r="BQ525" s="25"/>
      <c r="BR525" s="25"/>
      <c r="BS525" s="25"/>
      <c r="BT525" s="25"/>
    </row>
    <row r="526" spans="1:72" ht="33.85" customHeight="1">
      <c r="A526" s="26"/>
      <c r="B526" s="25"/>
      <c r="C526" s="30"/>
      <c r="D526" s="25"/>
      <c r="E526" s="25"/>
      <c r="F526" s="25"/>
      <c r="G526" s="25"/>
      <c r="H526" s="25"/>
      <c r="I526" s="25"/>
      <c r="J526" s="25"/>
      <c r="K526" s="25"/>
      <c r="L526" s="25"/>
      <c r="M526" s="25"/>
      <c r="N526" s="25"/>
      <c r="O526" s="25"/>
      <c r="P526" s="25"/>
      <c r="Q526" s="25"/>
      <c r="R526" s="25"/>
      <c r="S526" s="25"/>
      <c r="T526" s="25"/>
      <c r="U526" s="25"/>
      <c r="V526" s="25"/>
      <c r="W526" s="25"/>
      <c r="X526" s="25"/>
      <c r="Y526" s="25"/>
      <c r="Z526" s="31"/>
      <c r="AA526" s="31"/>
      <c r="AB526" s="31"/>
      <c r="AC526" s="31"/>
      <c r="AD526" s="31"/>
      <c r="AE526" s="31"/>
      <c r="AF526" s="31"/>
      <c r="AG526" s="25"/>
      <c r="AH526" s="25"/>
      <c r="AI526" s="25"/>
      <c r="AJ526" s="25"/>
      <c r="AK526" s="25"/>
      <c r="AL526" s="25"/>
      <c r="AM526" s="25"/>
      <c r="AN526" s="25"/>
      <c r="AO526" s="25"/>
      <c r="AP526" s="25"/>
      <c r="AQ526" s="25"/>
      <c r="AR526" s="25"/>
      <c r="AS526" s="25"/>
      <c r="AT526" s="25"/>
      <c r="AU526" s="25"/>
      <c r="AV526" s="25"/>
      <c r="AW526" s="25"/>
      <c r="AX526" s="25"/>
      <c r="AY526" s="25"/>
      <c r="AZ526" s="25"/>
      <c r="BA526" s="25"/>
      <c r="BB526" s="25"/>
      <c r="BC526" s="25"/>
      <c r="BD526" s="25"/>
      <c r="BE526" s="25"/>
      <c r="BF526" s="25"/>
      <c r="BG526" s="25"/>
      <c r="BH526" s="25"/>
      <c r="BI526" s="25"/>
      <c r="BJ526" s="25"/>
      <c r="BK526" s="25"/>
      <c r="BL526" s="25"/>
      <c r="BM526" s="25"/>
      <c r="BN526" s="25"/>
      <c r="BO526" s="25"/>
      <c r="BP526" s="25"/>
      <c r="BQ526" s="25"/>
      <c r="BR526" s="25"/>
      <c r="BS526" s="25"/>
      <c r="BT526" s="25"/>
    </row>
    <row r="527" spans="1:72" ht="33.85" customHeight="1">
      <c r="A527" s="26"/>
      <c r="B527" s="25"/>
      <c r="C527" s="30"/>
      <c r="D527" s="25"/>
      <c r="E527" s="25"/>
      <c r="F527" s="25"/>
      <c r="G527" s="25"/>
      <c r="H527" s="25"/>
      <c r="I527" s="25"/>
      <c r="J527" s="25"/>
      <c r="K527" s="25"/>
      <c r="L527" s="25"/>
      <c r="M527" s="25"/>
      <c r="N527" s="25"/>
      <c r="O527" s="25"/>
      <c r="P527" s="25"/>
      <c r="Q527" s="25"/>
      <c r="R527" s="25"/>
      <c r="S527" s="25"/>
      <c r="T527" s="25"/>
      <c r="U527" s="25"/>
      <c r="V527" s="25"/>
      <c r="W527" s="25"/>
      <c r="X527" s="25"/>
      <c r="Y527" s="25"/>
      <c r="Z527" s="31"/>
      <c r="AA527" s="31"/>
      <c r="AB527" s="31"/>
      <c r="AC527" s="31"/>
      <c r="AD527" s="31"/>
      <c r="AE527" s="31"/>
      <c r="AF527" s="31"/>
      <c r="AG527" s="25"/>
      <c r="AH527" s="25"/>
      <c r="AI527" s="25"/>
      <c r="AJ527" s="25"/>
      <c r="AK527" s="25"/>
      <c r="AL527" s="25"/>
      <c r="AM527" s="25"/>
      <c r="AN527" s="25"/>
      <c r="AO527" s="25"/>
      <c r="AP527" s="25"/>
      <c r="AQ527" s="25"/>
      <c r="AR527" s="25"/>
      <c r="AS527" s="25"/>
      <c r="AT527" s="25"/>
      <c r="AU527" s="25"/>
      <c r="AV527" s="25"/>
      <c r="AW527" s="25"/>
      <c r="AX527" s="25"/>
      <c r="AY527" s="25"/>
      <c r="AZ527" s="25"/>
      <c r="BA527" s="25"/>
      <c r="BB527" s="25"/>
      <c r="BC527" s="25"/>
      <c r="BD527" s="25"/>
      <c r="BE527" s="25"/>
      <c r="BF527" s="25"/>
      <c r="BG527" s="25"/>
      <c r="BH527" s="25"/>
      <c r="BI527" s="25"/>
      <c r="BJ527" s="25"/>
      <c r="BK527" s="25"/>
      <c r="BL527" s="25"/>
      <c r="BM527" s="25"/>
      <c r="BN527" s="25"/>
      <c r="BO527" s="25"/>
      <c r="BP527" s="25"/>
      <c r="BQ527" s="25"/>
      <c r="BR527" s="25"/>
      <c r="BS527" s="25"/>
      <c r="BT527" s="25"/>
    </row>
    <row r="528" spans="1:72" ht="33.85" customHeight="1">
      <c r="A528" s="26"/>
      <c r="B528" s="25"/>
      <c r="C528" s="30"/>
      <c r="D528" s="25"/>
      <c r="E528" s="25"/>
      <c r="F528" s="25"/>
      <c r="G528" s="25"/>
      <c r="H528" s="25"/>
      <c r="I528" s="25"/>
      <c r="J528" s="25"/>
      <c r="K528" s="25"/>
      <c r="L528" s="25"/>
      <c r="M528" s="25"/>
      <c r="N528" s="25"/>
      <c r="O528" s="25"/>
      <c r="P528" s="25"/>
      <c r="Q528" s="25"/>
      <c r="R528" s="25"/>
      <c r="S528" s="25"/>
      <c r="T528" s="25"/>
      <c r="U528" s="25"/>
      <c r="V528" s="25"/>
      <c r="W528" s="25"/>
      <c r="X528" s="25"/>
      <c r="Y528" s="25"/>
      <c r="Z528" s="31"/>
      <c r="AA528" s="31"/>
      <c r="AB528" s="31"/>
      <c r="AC528" s="31"/>
      <c r="AD528" s="31"/>
      <c r="AE528" s="31"/>
      <c r="AF528" s="31"/>
      <c r="AG528" s="25"/>
      <c r="AH528" s="25"/>
      <c r="AI528" s="25"/>
      <c r="AJ528" s="25"/>
      <c r="AK528" s="25"/>
      <c r="AL528" s="25"/>
      <c r="AM528" s="25"/>
      <c r="AN528" s="25"/>
      <c r="AO528" s="25"/>
      <c r="AP528" s="25"/>
      <c r="AQ528" s="25"/>
      <c r="AR528" s="25"/>
      <c r="AS528" s="25"/>
      <c r="AT528" s="25"/>
      <c r="AU528" s="25"/>
      <c r="AV528" s="25"/>
      <c r="AW528" s="25"/>
      <c r="AX528" s="25"/>
      <c r="AY528" s="25"/>
      <c r="AZ528" s="25"/>
      <c r="BA528" s="25"/>
      <c r="BB528" s="25"/>
      <c r="BC528" s="25"/>
      <c r="BD528" s="25"/>
      <c r="BE528" s="25"/>
      <c r="BF528" s="25"/>
      <c r="BG528" s="25"/>
      <c r="BH528" s="25"/>
      <c r="BI528" s="25"/>
      <c r="BJ528" s="25"/>
      <c r="BK528" s="25"/>
      <c r="BL528" s="25"/>
      <c r="BM528" s="25"/>
      <c r="BN528" s="25"/>
      <c r="BO528" s="25"/>
      <c r="BP528" s="25"/>
      <c r="BQ528" s="25"/>
      <c r="BR528" s="25"/>
      <c r="BS528" s="25"/>
      <c r="BT528" s="25"/>
    </row>
  </sheetData>
  <sheetProtection formatCells="0" formatColumns="0" formatRows="0" insertColumns="0" insertRows="0" deleteColumns="0" deleteRows="0"/>
  <autoFilter ref="A9:BT169" xr:uid="{B03957E8-A53E-4A9E-AC20-3CC2165FF75B}"/>
  <mergeCells count="59">
    <mergeCell ref="N8:N9"/>
    <mergeCell ref="C62:C118"/>
    <mergeCell ref="B62:B118"/>
    <mergeCell ref="BF7:BF9"/>
    <mergeCell ref="BE8:BE9"/>
    <mergeCell ref="U8:U9"/>
    <mergeCell ref="P8:P9"/>
    <mergeCell ref="T8:T9"/>
    <mergeCell ref="S8:S9"/>
    <mergeCell ref="V8:V9"/>
    <mergeCell ref="W8:W9"/>
    <mergeCell ref="X8:X9"/>
    <mergeCell ref="H8:H9"/>
    <mergeCell ref="M8:M9"/>
    <mergeCell ref="L8:L9"/>
    <mergeCell ref="K8:K9"/>
    <mergeCell ref="BM8:BM9"/>
    <mergeCell ref="BN152:BP152"/>
    <mergeCell ref="BS8:BS9"/>
    <mergeCell ref="BT8:BT9"/>
    <mergeCell ref="BG152:BI152"/>
    <mergeCell ref="BL8:BL9"/>
    <mergeCell ref="AG151:AJ151"/>
    <mergeCell ref="AS151:AV151"/>
    <mergeCell ref="BA151:BD151"/>
    <mergeCell ref="O8:O9"/>
    <mergeCell ref="AC8:AC9"/>
    <mergeCell ref="AD8:AD9"/>
    <mergeCell ref="AE8:AE9"/>
    <mergeCell ref="AG8:AJ8"/>
    <mergeCell ref="AK151:AN151"/>
    <mergeCell ref="AO151:AR151"/>
    <mergeCell ref="AW151:AZ151"/>
    <mergeCell ref="AF8:AF9"/>
    <mergeCell ref="AB8:AB9"/>
    <mergeCell ref="AA8:AA9"/>
    <mergeCell ref="Z8:Z9"/>
    <mergeCell ref="Y8:Y9"/>
    <mergeCell ref="B167:B169"/>
    <mergeCell ref="B158:B160"/>
    <mergeCell ref="B161:B163"/>
    <mergeCell ref="B164:B166"/>
    <mergeCell ref="F7:F9"/>
    <mergeCell ref="B7:B9"/>
    <mergeCell ref="C7:C9"/>
    <mergeCell ref="B155:B157"/>
    <mergeCell ref="D7:D9"/>
    <mergeCell ref="E7:E9"/>
    <mergeCell ref="B10:B19"/>
    <mergeCell ref="B20:B61"/>
    <mergeCell ref="C10:C19"/>
    <mergeCell ref="C20:C61"/>
    <mergeCell ref="B141:B150"/>
    <mergeCell ref="C141:C150"/>
    <mergeCell ref="J8:J9"/>
    <mergeCell ref="I8:I9"/>
    <mergeCell ref="C119:C140"/>
    <mergeCell ref="B119:B140"/>
    <mergeCell ref="G8:G9"/>
  </mergeCells>
  <dataValidations xWindow="404" yWindow="524" count="58">
    <dataValidation type="textLength" allowBlank="1" showInputMessage="1" showErrorMessage="1" sqref="C155:C157 B161:B169 B158" xr:uid="{B993EBAD-37F9-412A-9E62-23839433171A}">
      <formula1>1</formula1>
      <formula2>2000</formula2>
    </dataValidation>
    <dataValidation allowBlank="1" showInputMessage="1" showErrorMessage="1" prompt="Adicione o elimine columnas conforme al número de cortes de seguimiento establecidos. Se debe reportar el seguimiento dos veces por año (30 de junio -  31 de diciembre)._x000a__x000a_Asegúrese de aplicar y copiar la fórmula para cada una de las acciones establecidas." sqref="BG7:BG8 BJ8 BN7:BN8 BQ8" xr:uid="{14488FAE-8146-4FA7-B3CF-32863EFBE3C3}"/>
    <dataValidation allowBlank="1" showInputMessage="1" showErrorMessage="1" prompt="1. Escriba el valor de los recursos y las fuentes para la ejecución de las acciones._x000a_2. Tenga en cuenta que una acción puede ser financiada por varias fuentes._x000a_3. Adicione o elimine las columnas necesarias, teniendo en cuenta el número de vigencias._x000a_" sqref="AG7" xr:uid="{F178A1FE-1418-4CA4-BCE5-0A004300DFD6}"/>
    <dataValidation allowBlank="1" showInputMessage="1" showErrorMessage="1" prompt="Totalice el costo de las acciones al finalizar la vigencia del documento CONPES." sqref="AF8" xr:uid="{0FA63386-06CE-48BD-A425-CF22B7CD96EF}"/>
    <dataValidation allowBlank="1" showInputMessage="1" showErrorMessage="1" prompt="Escriba el nombre del indicador.  Este debe reflejar con toda presición la propiedad que se pretende medir, y debe ser coherente con la fórmula de medición._x000a__x000a_No se deben formular varios indicadores para una misma acción." sqref="N8" xr:uid="{B37F4DFF-9F0B-4AB2-9BA6-D5BF84DEFEB6}"/>
    <dataValidation allowBlank="1" showInputMessage="1" showErrorMessage="1" prompt="Escriba la fecha de finalización de la acción._x000a__x000a_Formato DD/MM/AAAA." sqref="L8" xr:uid="{C9F0E88B-5227-4411-AA0E-F426DB0FD5BA}"/>
    <dataValidation allowBlank="1" showInputMessage="1" showErrorMessage="1" prompt="Escriba la fecha de inicio de la acción._x000a__x000a_Formato DD/MM/AAAA." sqref="K8" xr:uid="{CE4535B3-610A-4D87-9DD6-90F94B885574}"/>
    <dataValidation type="custom" allowBlank="1" showInputMessage="1" showErrorMessage="1" sqref="C10" xr:uid="{F298DF40-16F1-4271-8DA5-4F66BC4F6193}">
      <formula1>1</formula1>
    </dataValidation>
    <dataValidation allowBlank="1" showInputMessage="1" showErrorMessage="1" prompt="Escriba el correo electrónico de la persona responsable de reportar la ejecución de la acción." sqref="J8" xr:uid="{BA08EDC8-F080-4DC5-AC10-EED5490AB95D}"/>
    <dataValidation allowBlank="1" showInputMessage="1" showErrorMessage="1" prompt="Escriba el nombre de la Dirección, Subdirección, Grupo o Unidad encargada de la ejecución de la acción._x000a__x000a_Utilice nombres completos y no siglas." sqref="H8" xr:uid="{426C1B4C-F027-4BD6-A712-E5E0C42EEC8B}"/>
    <dataValidation allowBlank="1" showInputMessage="1" showErrorMessage="1" prompt="Escriba la entidad responsable de la ejecución de la acción. Utilice nombres completos y no siglas." sqref="G8" xr:uid="{2E41F1D9-6D37-45A2-A9C4-71A916028B64}"/>
    <dataValidation allowBlank="1" showInputMessage="1" showErrorMessage="1" prompt="Total costo acción Ni -Total recurso asignado acción Ni." sqref="AH152 AJ152 AL152 AP152 AT152 AX152 BB152 AN152 AR152 AV152 AZ152 BD152" xr:uid="{23257DF3-910D-4DD4-B548-5A0592C9F613}"/>
    <dataValidation allowBlank="1" showInputMessage="1" showErrorMessage="1" prompt="El balance cualitativo corresponde a las instrucciones indicadas en esta sección para cada uno de los cortes establecidos en el documento CONPES." sqref="B154" xr:uid="{BB9C5C3B-9D95-4E03-9083-531EB4B5130A}"/>
    <dataValidation allowBlank="1" showInputMessage="1" showErrorMessage="1" prompt="En caso de cambios en los responsables de la ejecución, por favor actualizar la información con la del nuevo responsable." sqref="G7" xr:uid="{E7B4A965-CF86-489F-8622-F5C67FF59CDC}"/>
    <dataValidation allowBlank="1" showInputMessage="1" showErrorMessage="1" prompt="Escriba el nombre completo de la persona responsable de reportar la ejecución de la acción." sqref="I8" xr:uid="{9D9F54F5-B569-4FC4-A674-5CC0DE7D7C9C}"/>
    <dataValidation allowBlank="1" showInputMessage="1" showErrorMessage="1" prompt="Defina el período de tiempo en el que la acción será ejecutada." sqref="K7:L7" xr:uid="{8F7E0E19-3A96-454A-A09A-A1BBF549D759}"/>
    <dataValidation allowBlank="1" showInputMessage="1" showErrorMessage="1" prompt="Escriba la fecha de aprobación del Documento CONPES que se encuentra en el documento publicado (instrucciones PAS. Paso 1. Datos básicos)._x000a__x000a_Formato DD/MM/AAAA." sqref="I4:J4" xr:uid="{79484BDD-C484-4D44-AF87-675698EFB804}"/>
    <dataValidation allowBlank="1" showInputMessage="1" showErrorMessage="1" prompt="Para una correcta formulación de indicadores por favor consulte la Guía metodológica para el seguimiento y la evaluación de políticas públicas (2014), elaborada por la DSEPP, que se encuentra en el siguiente enlace: https://sinergia.dnp.gov.co/_x000a__x000a_" sqref="M7:Y7" xr:uid="{FF9EF515-97DF-42C2-AF5F-EA68536E4E40}"/>
    <dataValidation allowBlank="1" showInputMessage="1" showErrorMessage="1" prompt="Escriba el valor y el año de la línea base de los indicadores que tienen disponibles dicha información. Recuerde que la línea base debe estar expresada en la misma unidad de la meta." sqref="Q8:R8" xr:uid="{243DAE8B-80A5-486A-9F5A-702707897AB8}"/>
    <dataValidation allowBlank="1" showInputMessage="1" showErrorMessage="1" prompt="Escriba el avance acumulado del indicador para cada acción formulada. _x000a__x000a_El valor del avance debe estar en la misma unidad de la meta y ser consistente con la fórmula de cálculo del indicador._x000a__x000a_" sqref="BG9 BN9" xr:uid="{A4609C32-6DCC-4736-9610-48B99C3FDAF7}"/>
    <dataValidation allowBlank="1" showInputMessage="1" showErrorMessage="1" prompt="El avance porcentual de las acciones se calcula con respecto a las metas determinadas para cada vigencia. _x000a__x000a_No modifique las fórmulas y asegúrese de aplicarlas correctamente en todas las filas (acciones) y columnas (cortes)." sqref="BH9:BI9 BO9:BP9" xr:uid="{69A8CBF4-6663-499B-AD18-1C62451ADEF4}"/>
    <dataValidation allowBlank="1" showInputMessage="1" showErrorMessage="1" prompt="El avance porcentual financiero se calcula con respecto a los recursos asignados para la acción en cada vigencia._x000a__x000a_No modifique las fórmulas y asegúrese de aplicarlas correctamente en todas las filas (acciones) y columnas (cortes)." sqref="BK9 BR9" xr:uid="{AD1C0786-31A7-498E-BA81-A42EF1AAEC57}"/>
    <dataValidation allowBlank="1" showInputMessage="1" showErrorMessage="1" prompt="Escriba el avance acumulado financiero para cada acción formulada (recursos ejecutados en desarrollo de la acción). _x000a__x000a_" sqref="BJ9 BQ9" xr:uid="{F4DEA3CA-45FD-43DB-A849-E854ACBB8F5B}"/>
    <dataValidation allowBlank="1" showInputMessage="1" showErrorMessage="1" prompt="Total recurso asignado acción Ni - Total costo acción Ni" sqref="AG152 BE152 AK152 AO152 AS152 AW152 BA152" xr:uid="{AECBFDF1-7DFC-4E19-9959-802F0E3C5220}"/>
    <dataValidation allowBlank="1" showInputMessage="1" showErrorMessage="1" prompt="Total recurso asignado acción Ni - Total costo acción Ni _x000a_" sqref="AI152 AM152 AQ152 AU152 AY152 BC152" xr:uid="{F006E1D0-AD4E-44AE-B542-459C74380382}"/>
    <dataValidation allowBlank="1" showInputMessage="1" showErrorMessage="1" prompt="Porcentaje de cumplimiento del objetivo general: Realice una sumatoria del porcentaje de cumplimiento de los objetivos específicos." sqref="BL152:BM152 BS152:BT152" xr:uid="{1B466931-B0C8-470E-AA3A-9DA400C0B0C2}"/>
    <dataValidation allowBlank="1" showInputMessage="1" showErrorMessage="1" prompt="Efectúe la diferencia entre los costos de las acciones y los recursos asignados para cada vigencia y para el agregado de las vigencias." sqref="B152" xr:uid="{CBE42411-0014-4F3D-AB59-3C72EE5A40D9}"/>
    <dataValidation allowBlank="1" showInputMessage="1" showErrorMessage="1" prompt="Recursos ejecutados (acumulados) en millones de pesos._x000a__x000a_ " sqref="BJ152 BQ152" xr:uid="{2AE9D493-044F-45F3-8883-50A0EA68EEF9}"/>
    <dataValidation allowBlank="1" showInputMessage="1" showErrorMessage="1" prompt="El porcentaje de avance financiero para cada corte se calcula con la formula descrita en las instrucciones (Paso 3, literal b)._x000a__x000a_Asegúrese de aplicar correctamente la fórmula, incluyendo todas las acciones que fueron formuladas en el documento._x000a_ " sqref="BK152 BR152" xr:uid="{6BD82F0F-164C-4E33-8A5C-BB9AD40F79A0}"/>
    <dataValidation allowBlank="1" showInputMessage="1" showErrorMessage="1" prompt="Escriba la fecha de actualización del Documento CONPES. Esta fecha debe actualizarse toda vez que se envíe una versión del PAS al Grupo CONPES (instrucciones PAS. Paso 1. Datos básicos). _x000a__x000a_Formato DD/MM/AAAA." sqref="N4:Q4" xr:uid="{9DC53770-00BE-4432-954A-A405CB0F11B3}"/>
    <dataValidation type="textLength" allowBlank="1" showInputMessage="1" showErrorMessage="1" error="El número de carácteres debe estar entre 50 y 500. " prompt="Escriba el objetivo general del documento CONPES aprobado (instrucciones PAS. Paso 1. Datos básicos)._x000a_" sqref="E5" xr:uid="{9B18C54A-1EA2-42B5-A2BA-E2D2950F2C3A}">
      <formula1>50</formula1>
      <formula2>500</formula2>
    </dataValidation>
    <dataValidation allowBlank="1" showInputMessage="1" showErrorMessage="1" prompt="De acuerdo a la fecha de aprobación se mostrata el año correspondiente a cada vigencia. " sqref="Z8:AE9 AG8 AK8:BD8 Z103:AA104" xr:uid="{843D46B0-3FB9-44FD-A9A7-B694F89F7564}"/>
    <dataValidation allowBlank="1" showInputMessage="1" showErrorMessage="1" prompt="1. Totalice el costos de las acciones por vigencia._x000a_2. Totalice los recursos asignados de las acciones por vigencia." sqref="C151:S151 U151:X151" xr:uid="{A14B6EC8-E37C-4DDF-BDCC-CAAC3DC8CA8B}"/>
    <dataValidation allowBlank="1" showInputMessage="1" showErrorMessage="1" prompt="Escriba la fórmula de cálculo del indicador, teniendo en cuenta las indicaciones de la DSEPP consignadas en su Guía Metodológica. " sqref="O8:P9 O103:O104" xr:uid="{893FE4D7-F155-4E9F-BF55-B87FA8D75584}"/>
    <dataValidation allowBlank="1" showInputMessage="1" showErrorMessage="1" prompt="El cálculo del % cumplimiento de objetivos específicos se calcula automaticamente con la fórmula descrita en las instrucciones (Paso 3 literal c)._x000a__x000a_Actualice la fórmula conforme al número de objetivos, acciones y corte de seguimiento._x000a__x000a_" sqref="BL8:BM8 BS8:BT8" xr:uid="{10E9625D-C50F-4D80-B6CE-79E77BDF56EF}"/>
    <dataValidation allowBlank="1" showInputMessage="1" showErrorMessage="1" prompt="Escriba las acciones que componen cada objetivo de la siguiente forma:_x000a_1.1 Descripción de la accion._x000a__x000a_No se deben formular varias acciones en una misma fila._x000a__x000a_Cada acción debe tener un único indicador._x000a_" sqref="D7:D9" xr:uid="{16874DB6-E30D-4079-ABFE-33D1344A2501}"/>
    <dataValidation allowBlank="1" showInputMessage="1" showErrorMessage="1" prompt="1. Defina la ponderación de cada acción de acuerdo a su nivel de importancia en el cumplimiento del objetivo específico de la política._x000a_2. La suma de las ponderaciones debe ser igual a la ponderación del objetivo específico." sqref="E7:E9" xr:uid="{44AA82EF-AF07-4895-AA06-AB6493E494D2}"/>
    <dataValidation allowBlank="1" showInputMessage="1" showErrorMessage="1" prompt="Escriba los objetivos específicos del documento CONPES de la siguiente forma: _x000a_Objetivo 1: Descripción del objetivo 1._x000a_Objetivo 2: Descripción del objetivo 2._x000a__x000a_Tenga en cuenta que los objetivos también puede ser entendidos como ejes. " sqref="B7:B9" xr:uid="{675CD810-F7FC-4F22-A830-B12547ECC891}"/>
    <dataValidation allowBlank="1" showInputMessage="1" showErrorMessage="1" prompt="1. Defina  en términos porcentuales la ponderación de cada objetivo de acuerdo a su nivel de importancia en el cumplimiento del objetivo general de la política._x000a_2. La suma de las ponderaciones de los objetivos debe ser igual al 100%." sqref="C7:C9" xr:uid="{D9DD0C9A-3685-4ED8-B13F-D494E4BEBDF4}"/>
    <dataValidation allowBlank="1" showInputMessage="1" showErrorMessage="1" prompt="Actualice las celdas &quot;Indicador&quot; y &quot;Financiero&quot; de cada acción para indicar el avance acumulado._x000a__x000a_Indicador se refiere al avance de la acción en terminos del indicador formulado._x000a__x000a_Financiero se refiere al avance en la ejecución de los recursos asignados." sqref="BF7:BF9" xr:uid="{23E99906-1317-45DF-ABD9-6D67F60E9196}"/>
    <dataValidation allowBlank="1" showInputMessage="1" showErrorMessage="1" prompt="Los indicadores de cumplimiento se clasifican en:_x000a_1. Indicadores de gestión._x000a_2. Indicadores de producto._x000a_3. Indicadores de resultado._x000a__x000a_Para mayor información consulte la Guía Metodológica de la DSEPP https://sinergia.dnp.gov.co/  _x000a_" sqref="M8:M9" xr:uid="{48DCAA3B-F002-4269-B5A0-81843D65FFF2}"/>
    <dataValidation allowBlank="1" showInputMessage="1" showErrorMessage="1" prompt="Escriba el valor de la meta para cada vigencia de forma acumulada. _x000a__x000a_Elimine o adicione columnas de acuerdo al tiempo de ejecución de la política._x000a__x000a_En los casos en los que el indicador cuenta con LB por favor adicione dicho valor a las metas definidas._x000a_" sqref="S8:Y9 S103:T104" xr:uid="{C79BEAFD-CD15-48B1-BA0C-5B8E6AE2523F}"/>
    <dataValidation allowBlank="1" showInputMessage="1" showErrorMessage="1" prompt="Total de los recursos asignados para cada acción al finalizar la vigencia del documento CONPES." sqref="BE8" xr:uid="{14F1A3D8-3817-4158-948E-3656DE3C7E97}"/>
    <dataValidation allowBlank="1" showInputMessage="1" showErrorMessage="1" prompt="Ver pestaña &quot;instrucciones PAS&quot; paso 3. Adicione o elimine filas conforme al número de cortes establecidos. Responda las preguntas en maximo 750 caracteres.  _x000a_" sqref="B155:B157" xr:uid="{31B20405-22B9-479D-BC11-83A5A628E110}"/>
    <dataValidation allowBlank="1" showInputMessage="1" showErrorMessage="1" prompt="La sección de seguimiento a la ejecución de las acciones debe diligenciarse una vez el documento CONPES ha sido aprobado, y debe actualizarse de acuerdo a los cortes establecidos en el documento." sqref="BG6:BK6 BM6:BT6" xr:uid="{DAB8BADC-5193-4572-B9C6-22563EC71945}"/>
    <dataValidation allowBlank="1" showInputMessage="1" showErrorMessage="1" prompt="Escriba el nombre del documento CONPES como fue aprobado en sesión CONPES (instrucciones PAS paso1. Datos básicos)." sqref="E3:Z3" xr:uid="{B49F2321-B6D5-4D3E-A43D-9D4C96299E6C}"/>
    <dataValidation allowBlank="1" showInputMessage="1" showErrorMessage="1" prompt="Escriba el número del documento CONPES, que fue asignado en el momento de la publicación (instrucciones PAS paso 1. Datos Básicos)." sqref="E4:F4" xr:uid="{A636A148-7026-4672-9289-7A251A089BFF}"/>
    <dataValidation allowBlank="1" showErrorMessage="1" prompt="El avance del indicador de las acciones para cada corte se calcula con la formula descrita en las instrucciones (Paso 3, literal a)._x000a__x000a_Asegúrese de aplicar correctamente la fórmula, incluyendo todas las acciones que fueron formuladas en el documento._x000a_ " sqref="BG152:BI152 BN152:BP152" xr:uid="{C9C06962-00CC-403D-99CB-ADD9696B0C66}"/>
    <dataValidation allowBlank="1" showInputMessage="1" showErrorMessage="1" prompt="La sección de Plan de Acción debe diligenciarse en el momento de la elaboración del documento CONPES." sqref="C6:BE6 BL6" xr:uid="{3513C2CE-897D-42AC-AF89-CBF89EB0CD7F}"/>
    <dataValidation allowBlank="1" showInputMessage="1" showErrorMessage="1" prompt="1. Escriba el costo de las acciones para cada vigencia._x000a_2. Escriba un estimativo cuando no tenga claridad del costeo de las acciones._x000a_3. Adicione o elimine las columnas necesarias, teniendo en cuenta el número de vigencias establecidas en el documento." sqref="Z7:AF7" xr:uid="{F5DB38EF-5BF3-4693-8F60-25FB6EBA1829}"/>
    <dataValidation type="textLength" allowBlank="1" showInputMessage="1" showErrorMessage="1" error="El número de carácteres debe estar entre 50 y 500. " prompt="_x000a_" sqref="AA5:BT5" xr:uid="{6C8F4515-6CD5-4452-AF44-A69A57FF30CA}">
      <formula1>50</formula1>
      <formula2>500</formula2>
    </dataValidation>
    <dataValidation type="textLength" allowBlank="1" showInputMessage="1" showErrorMessage="1" sqref="C158:BT169" xr:uid="{BC7E8245-5902-4F5E-BCFA-C474F1B4C9AE}">
      <formula1>0</formula1>
      <formula2>500</formula2>
    </dataValidation>
    <dataValidation allowBlank="1" showInputMessage="1" showErrorMessage="1" prompt="Actualice la fórmula conforme:_x000a_1) Al número de acciones de cada objetivo (adición de filas)_x000a_2) Al corte evaluado, ya que la fórmula está indicando el avance del objetivo 1 en el corte No.1" sqref="BL10:BM19 BS10:BT19" xr:uid="{F6427458-9B96-4616-A7BF-DDC43CE64893}"/>
    <dataValidation type="date" allowBlank="1" showInputMessage="1" showErrorMessage="1" error="Escriba la fecha en formato DD/MM/AAAA" sqref="K95:L98 K100:L102 L79:L83 K105:L107 K79:K88 K123:L150 L85:L94 K90:K94 K119:L121 K10:L65 K69:L77 K109:L115" xr:uid="{5B310D97-C9CD-4AC9-85A7-B128431383C8}">
      <formula1>36526</formula1>
      <formula2>55153</formula2>
    </dataValidation>
    <dataValidation type="decimal" allowBlank="1" showInputMessage="1" showErrorMessage="1" sqref="AB87:AE94 Z89 AA98 Z71:Z77 Z97:Z98 Z87:AA88 Z100:AA102 AB100:AE107 Z79:AE85 Z90:AA94 AB110:AE110 AB96:AE98 AA71:AE78 Z105:AA107 Z95:AE95 Z110 Z113:AE113 Z10:AE66 Z109:AE109 Z69:AE70 Z115:AE150" xr:uid="{BACF5A02-83CA-4326-A8BA-0E229CBD34ED}">
      <formula1>1</formula1>
      <formula2>1000000000</formula2>
    </dataValidation>
    <dataValidation allowBlank="1" showInputMessage="1" showErrorMessage="1" prompt="Actualice la numeración de las acciones de acuerdo al número de objetivos y acciones formuladas en el documento CONPES._x000a__x000a_La actualización corresponde sólo al número de la acción, por ejemplo &quot;Acción 1.1&quot;." sqref="D79:D87 D10:D77 BF10:BF150 D89:D150" xr:uid="{1A6C2873-9318-45D5-A32A-2B01D77C29B5}"/>
    <dataValidation allowBlank="1" showInputMessage="1" showErrorMessage="1" prompt="Escriba los recursos asignados para cada vigencia" sqref="AO10:AO150 AS10:AS150 AU10:AU150 AW10:AW150 AQ10:AQ150 AY10:AY150 AM10:AM150 BA10:BA150 BC10:BC150 AK10:AK150 BJ10:BJ150 BQ10:BQ150 AI10:AI150 AG10:AG150" xr:uid="{2F087E57-1604-4988-B82E-0A055C4FB9A6}"/>
    <dataValidation type="decimal" operator="lessThanOrEqual" allowBlank="1" showInputMessage="1" showErrorMessage="1" error="La ponderación de la acción debe ser menor a la del objetivo específico. La sumatoria de las ponderaciones de las acciones de un mismo objetivo, debe ser igual a la ponderación del objetivo. " sqref="E10:E150" xr:uid="{4D715B0D-CD47-47BF-934D-2E09FE608CC7}">
      <formula1>C10</formula1>
    </dataValidation>
  </dataValidations>
  <hyperlinks>
    <hyperlink ref="J69" r:id="rId1" xr:uid="{F627A5E1-224B-49CE-92BA-DF79F839B2F0}"/>
    <hyperlink ref="J100" r:id="rId2" display="agalindo@mincit.gov.co" xr:uid="{2E060A57-9C43-4B55-B2DE-94654BB8CE3A}"/>
    <hyperlink ref="J144" r:id="rId3" xr:uid="{02ECD189-BBA8-434E-B1D4-0718F548D967}"/>
    <hyperlink ref="J150" r:id="rId4" xr:uid="{DD47A796-1010-4777-BB3C-152346963216}"/>
  </hyperlinks>
  <printOptions horizontalCentered="1" verticalCentered="1"/>
  <pageMargins left="0.31496062992125984" right="0.31496062992125984" top="0.35433070866141736" bottom="0.35433070866141736" header="0.31496062992125984" footer="0.31496062992125984"/>
  <pageSetup scale="47" orientation="landscape" r:id="rId5"/>
  <headerFooter>
    <oddFooter xml:space="preserve">&amp;LF-SDS-03 (VERSIÓN 9)&amp;C&amp;P&amp;RSubdirección Sectorial - Grupo CONPES </oddFooter>
  </headerFooter>
  <colBreaks count="2" manualBreakCount="2">
    <brk id="25" max="37" man="1"/>
    <brk id="57" max="1048575" man="1"/>
  </colBreaks>
  <ignoredErrors>
    <ignoredError sqref="AG151 BK152 AG152:AH152 BE152 AJ152" unlockedFormula="1"/>
  </ignoredErrors>
  <drawing r:id="rId6"/>
  <extLst>
    <ext xmlns:x14="http://schemas.microsoft.com/office/spreadsheetml/2009/9/main" uri="{CCE6A557-97BC-4b89-ADB6-D9C93CAAB3DF}">
      <x14:dataValidations xmlns:xm="http://schemas.microsoft.com/office/excel/2006/main" xWindow="404" yWindow="524" count="5">
        <x14:dataValidation type="list" allowBlank="1" showInputMessage="1" showErrorMessage="1" prompt="Seleccione el nombre de la dirección técnica o grupo del DNP responsable de liderar el documento CONPES (instruccones PAS. Paso 1. Datos básicos). " xr:uid="{29FE4BF4-473E-4820-BD8D-DA4F2D37A921}">
          <x14:formula1>
            <xm:f>Desplegables!$A$10:$A$26</xm:f>
          </x14:formula1>
          <xm:sqref>W4:AA4</xm:sqref>
        </x14:dataValidation>
        <x14:dataValidation type="list" allowBlank="1" showInputMessage="1" showErrorMessage="1" prompt="Seleccione el nombre de la dirección técnica o grupo del DNP responsable de liderar el documento CONPES (instruccones PAS. Paso 1. Datos básicos). " xr:uid="{CEB8604F-7976-415C-A59E-6AC9EF90A54F}">
          <x14:formula1>
            <xm:f>Desplegables!$A$10:$A$25</xm:f>
          </x14:formula1>
          <xm:sqref>AB4:AF4</xm:sqref>
        </x14:dataValidation>
        <x14:dataValidation type="list" allowBlank="1" showInputMessage="1" showErrorMessage="1" prompt="Los indicadores de cumplimiento se clasifican en:_x000a_1. Indicadores de gestión._x000a_2. Indicadores de producto._x000a_3. Indicadores de resultado._x000a__x000a_" xr:uid="{C7680EAB-9ACF-4F1A-A116-D817431059F6}">
          <x14:formula1>
            <xm:f>Desplegables!$A$3:$A$5</xm:f>
          </x14:formula1>
          <xm:sqref>M42:M61 M119:M121 M10:M39 M123:M140</xm:sqref>
        </x14:dataValidation>
        <x14:dataValidation type="list" allowBlank="1" showInputMessage="1" showErrorMessage="1" prompt="Seleccione la fuente de los recursos asignados para cada vigencia" xr:uid="{E3D0EFFC-4212-44EE-8978-4FE21511C345}">
          <x14:formula1>
            <xm:f>Desplegables!$D$28:$D$34</xm:f>
          </x14:formula1>
          <xm:sqref>AZ10:AZ39 AH10:AH40 AX10:AX39 AR10:AR39 AN10:AN39 AV10:AV39 AP10:AP39 AL10:AL39 AT10:AT39 AJ10:AJ39 BD10:BD39 BB10:BB39 AH123:AH150 AJ123:AJ150 AP42:AP150 AV42:AV150 AR42:AR150 AT42:AT150 AZ42:AZ150 AX42:AX150 BB42:BB150 BD42:BD150 AL42:AL150 AN42:AN150 AH42:AH121 AJ42:AJ121</xm:sqref>
        </x14:dataValidation>
        <x14:dataValidation type="list" allowBlank="1" showInputMessage="1" showErrorMessage="1" xr:uid="{FCD750FF-DA99-4553-9ECB-A0A7B8E48864}">
          <x14:formula1>
            <xm:f>Desplegables!$B$3:$B$6</xm:f>
          </x14:formula1>
          <xm:sqref>P10:P150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Y12"/>
  <sheetViews>
    <sheetView showGridLines="0" zoomScale="73" zoomScaleNormal="73" zoomScalePageLayoutView="95" workbookViewId="0">
      <selection activeCell="C25" sqref="C25"/>
    </sheetView>
  </sheetViews>
  <sheetFormatPr baseColWidth="10" defaultRowHeight="12.55"/>
  <cols>
    <col min="1" max="1" width="8.44140625" customWidth="1"/>
    <col min="2" max="2" width="27.6640625" customWidth="1"/>
    <col min="3" max="3" width="10.44140625" customWidth="1"/>
    <col min="4" max="4" width="7.33203125" customWidth="1"/>
  </cols>
  <sheetData>
    <row r="1" spans="2:25" ht="13.15" thickBot="1"/>
    <row r="2" spans="2:25" ht="31.5" customHeight="1">
      <c r="B2" s="122" t="s">
        <v>148</v>
      </c>
      <c r="C2" s="121"/>
      <c r="D2" s="121"/>
      <c r="E2" s="121"/>
      <c r="F2" s="121"/>
      <c r="G2" s="121"/>
      <c r="H2" s="121"/>
      <c r="I2" s="121"/>
      <c r="J2" s="121"/>
      <c r="K2" s="121"/>
      <c r="L2" s="121"/>
      <c r="M2" s="121"/>
      <c r="N2" s="121"/>
      <c r="O2" s="121"/>
      <c r="P2" s="121"/>
      <c r="Q2" s="121"/>
      <c r="R2" s="121"/>
      <c r="S2" s="121"/>
      <c r="T2" s="121"/>
      <c r="U2" s="121"/>
      <c r="V2" s="121"/>
      <c r="W2" s="121"/>
      <c r="X2" s="121"/>
      <c r="Y2" s="123"/>
    </row>
    <row r="3" spans="2:25" ht="20.7">
      <c r="B3" s="150" t="s">
        <v>87</v>
      </c>
      <c r="C3" s="145"/>
      <c r="D3" s="145"/>
      <c r="E3" s="145"/>
      <c r="F3" s="145"/>
      <c r="G3" s="145"/>
      <c r="H3" s="145"/>
      <c r="I3" s="147"/>
      <c r="J3" s="146" t="s">
        <v>152</v>
      </c>
      <c r="K3" s="148"/>
      <c r="L3" s="148"/>
      <c r="M3" s="148"/>
      <c r="N3" s="148"/>
      <c r="O3" s="148"/>
      <c r="P3" s="148"/>
      <c r="Q3" s="148"/>
      <c r="R3" s="148"/>
      <c r="S3" s="148"/>
      <c r="T3" s="148"/>
      <c r="U3" s="148"/>
      <c r="V3" s="148"/>
      <c r="W3" s="148"/>
      <c r="X3" s="148"/>
      <c r="Y3" s="149"/>
    </row>
    <row r="4" spans="2:25" ht="36" customHeight="1">
      <c r="B4" s="409" t="s">
        <v>71</v>
      </c>
      <c r="C4" s="411" t="s">
        <v>95</v>
      </c>
      <c r="D4" s="407" t="s">
        <v>70</v>
      </c>
      <c r="E4" s="408"/>
      <c r="F4" s="413" t="s">
        <v>139</v>
      </c>
      <c r="G4" s="413" t="s">
        <v>140</v>
      </c>
      <c r="H4" s="413" t="s">
        <v>141</v>
      </c>
      <c r="I4" s="413" t="s">
        <v>142</v>
      </c>
      <c r="J4" s="77" t="s">
        <v>157</v>
      </c>
      <c r="K4" s="117"/>
      <c r="L4" s="77" t="s">
        <v>158</v>
      </c>
      <c r="M4" s="117"/>
      <c r="N4" s="77" t="s">
        <v>159</v>
      </c>
      <c r="O4" s="117"/>
      <c r="P4" s="77" t="s">
        <v>160</v>
      </c>
      <c r="Q4" s="117"/>
      <c r="R4" s="77" t="s">
        <v>161</v>
      </c>
      <c r="S4" s="117"/>
      <c r="T4" s="77" t="s">
        <v>162</v>
      </c>
      <c r="U4" s="117"/>
      <c r="V4" s="77" t="s">
        <v>163</v>
      </c>
      <c r="W4" s="117"/>
      <c r="X4" s="77" t="s">
        <v>164</v>
      </c>
      <c r="Y4" s="124"/>
    </row>
    <row r="5" spans="2:25" ht="23.95" customHeight="1">
      <c r="B5" s="410"/>
      <c r="C5" s="412"/>
      <c r="D5" s="66" t="s">
        <v>96</v>
      </c>
      <c r="E5" s="66" t="s">
        <v>92</v>
      </c>
      <c r="F5" s="414"/>
      <c r="G5" s="414"/>
      <c r="H5" s="414"/>
      <c r="I5" s="414"/>
      <c r="J5" s="120" t="s">
        <v>216</v>
      </c>
      <c r="K5" s="120" t="s">
        <v>144</v>
      </c>
      <c r="L5" s="120" t="s">
        <v>216</v>
      </c>
      <c r="M5" s="120" t="s">
        <v>144</v>
      </c>
      <c r="N5" s="120" t="s">
        <v>217</v>
      </c>
      <c r="O5" s="120" t="s">
        <v>145</v>
      </c>
      <c r="P5" s="120" t="s">
        <v>217</v>
      </c>
      <c r="Q5" s="120" t="s">
        <v>145</v>
      </c>
      <c r="R5" s="120" t="s">
        <v>218</v>
      </c>
      <c r="S5" s="120" t="s">
        <v>146</v>
      </c>
      <c r="T5" s="120" t="s">
        <v>218</v>
      </c>
      <c r="U5" s="120" t="s">
        <v>146</v>
      </c>
      <c r="V5" s="120" t="s">
        <v>219</v>
      </c>
      <c r="W5" s="120" t="s">
        <v>147</v>
      </c>
      <c r="X5" s="120" t="s">
        <v>219</v>
      </c>
      <c r="Y5" s="125" t="s">
        <v>147</v>
      </c>
    </row>
    <row r="6" spans="2:25" ht="23.95" customHeight="1">
      <c r="B6" s="63" t="s">
        <v>100</v>
      </c>
      <c r="C6" s="62"/>
      <c r="D6" s="67"/>
      <c r="E6" s="67"/>
      <c r="F6" s="67"/>
      <c r="G6" s="67"/>
      <c r="H6" s="67"/>
      <c r="I6" s="67"/>
      <c r="J6" s="11"/>
      <c r="K6" s="11"/>
      <c r="L6" s="11"/>
      <c r="M6" s="11"/>
      <c r="N6" s="11"/>
      <c r="O6" s="11"/>
      <c r="P6" s="11"/>
      <c r="Q6" s="11"/>
      <c r="R6" s="11"/>
      <c r="S6" s="11"/>
      <c r="T6" s="11"/>
      <c r="U6" s="11"/>
      <c r="V6" s="11"/>
      <c r="W6" s="11"/>
      <c r="X6" s="11"/>
      <c r="Y6" s="13"/>
    </row>
    <row r="7" spans="2:25" ht="23.95" customHeight="1">
      <c r="B7" s="63" t="s">
        <v>149</v>
      </c>
      <c r="C7" s="62"/>
      <c r="D7" s="67"/>
      <c r="E7" s="67"/>
      <c r="F7" s="67"/>
      <c r="G7" s="67"/>
      <c r="H7" s="67"/>
      <c r="I7" s="67"/>
      <c r="J7" s="11"/>
      <c r="K7" s="11"/>
      <c r="L7" s="11"/>
      <c r="M7" s="11"/>
      <c r="N7" s="11"/>
      <c r="O7" s="11"/>
      <c r="P7" s="11"/>
      <c r="Q7" s="11"/>
      <c r="R7" s="11"/>
      <c r="S7" s="11"/>
      <c r="T7" s="11"/>
      <c r="U7" s="11"/>
      <c r="V7" s="11"/>
      <c r="W7" s="11"/>
      <c r="X7" s="11"/>
      <c r="Y7" s="13"/>
    </row>
    <row r="8" spans="2:25" ht="23.95" customHeight="1">
      <c r="B8" s="63" t="s">
        <v>150</v>
      </c>
      <c r="C8" s="62"/>
      <c r="D8" s="67"/>
      <c r="E8" s="67"/>
      <c r="F8" s="67"/>
      <c r="G8" s="67"/>
      <c r="H8" s="67"/>
      <c r="I8" s="67"/>
      <c r="J8" s="11"/>
      <c r="K8" s="11"/>
      <c r="L8" s="11"/>
      <c r="M8" s="11"/>
      <c r="N8" s="11"/>
      <c r="O8" s="11"/>
      <c r="P8" s="11"/>
      <c r="Q8" s="11"/>
      <c r="R8" s="11"/>
      <c r="S8" s="11"/>
      <c r="T8" s="11"/>
      <c r="U8" s="11"/>
      <c r="V8" s="11"/>
      <c r="W8" s="11"/>
      <c r="X8" s="11"/>
      <c r="Y8" s="13"/>
    </row>
    <row r="9" spans="2:25" ht="23.95" customHeight="1" thickBot="1">
      <c r="B9" s="64" t="s">
        <v>151</v>
      </c>
      <c r="C9" s="65"/>
      <c r="D9" s="68"/>
      <c r="E9" s="68"/>
      <c r="F9" s="68"/>
      <c r="G9" s="68"/>
      <c r="H9" s="68"/>
      <c r="I9" s="68"/>
      <c r="J9" s="19"/>
      <c r="K9" s="19"/>
      <c r="L9" s="19"/>
      <c r="M9" s="19"/>
      <c r="N9" s="19"/>
      <c r="O9" s="19"/>
      <c r="P9" s="19"/>
      <c r="Q9" s="19"/>
      <c r="R9" s="19"/>
      <c r="S9" s="19"/>
      <c r="T9" s="19"/>
      <c r="U9" s="19"/>
      <c r="V9" s="19"/>
      <c r="W9" s="19"/>
      <c r="X9" s="19"/>
      <c r="Y9" s="20"/>
    </row>
    <row r="10" spans="2:25" ht="13.15">
      <c r="B10" s="37"/>
      <c r="C10" s="37"/>
      <c r="D10" s="37"/>
      <c r="E10" s="37"/>
      <c r="F10" s="37"/>
      <c r="G10" s="37"/>
      <c r="H10" s="37"/>
      <c r="I10" s="37"/>
    </row>
    <row r="11" spans="2:25" ht="13.15">
      <c r="B11" s="37"/>
      <c r="C11" s="37"/>
      <c r="D11" s="37"/>
      <c r="E11" s="37"/>
      <c r="F11" s="37"/>
      <c r="G11" s="37"/>
      <c r="H11" s="37"/>
      <c r="I11" s="37"/>
    </row>
    <row r="12" spans="2:25" s="246" customFormat="1" ht="37.6" customHeight="1">
      <c r="B12" s="406"/>
      <c r="C12" s="406"/>
      <c r="D12" s="406"/>
      <c r="E12" s="406"/>
      <c r="F12" s="406"/>
      <c r="G12" s="406"/>
      <c r="H12" s="406"/>
      <c r="I12" s="406"/>
      <c r="J12" s="406"/>
      <c r="K12" s="406"/>
      <c r="L12" s="406"/>
      <c r="M12" s="406"/>
      <c r="N12" s="406"/>
      <c r="O12" s="406"/>
      <c r="P12" s="406"/>
      <c r="Q12" s="406"/>
      <c r="R12" s="406"/>
      <c r="S12" s="406"/>
      <c r="T12" s="406"/>
      <c r="U12" s="406"/>
      <c r="V12" s="406"/>
      <c r="W12" s="406"/>
      <c r="X12" s="406"/>
      <c r="Y12" s="406"/>
    </row>
  </sheetData>
  <mergeCells count="8">
    <mergeCell ref="B12:Y12"/>
    <mergeCell ref="D4:E4"/>
    <mergeCell ref="B4:B5"/>
    <mergeCell ref="C4:C5"/>
    <mergeCell ref="H4:H5"/>
    <mergeCell ref="I4:I5"/>
    <mergeCell ref="F4:F5"/>
    <mergeCell ref="G4:G5"/>
  </mergeCells>
  <dataValidations xWindow="420" yWindow="358" count="6">
    <dataValidation allowBlank="1" showInputMessage="1" showErrorMessage="1" prompt="Escriba el nombre del indicador de resultado. Inserte filas de acuerdo al número de indicadores formulados en el documento CONPES." sqref="B4" xr:uid="{00000000-0002-0000-0100-000000000000}"/>
    <dataValidation allowBlank="1" showInputMessage="1" showErrorMessage="1" prompt="Escriba el año de la línea de base." sqref="D6:I6 D8:I8" xr:uid="{00000000-0002-0000-0100-000001000000}"/>
    <dataValidation allowBlank="1" showInputMessage="1" showErrorMessage="1" prompt="Escriba la fórmula de cálculo del indicador, teniendo en cuenta las indicaciones de la DSEPP consignadas en su Guía Metodológica. " sqref="C4:C5" xr:uid="{00000000-0002-0000-0100-000002000000}"/>
    <dataValidation allowBlank="1" showInputMessage="1" showErrorMessage="1" prompt="Escriba el valor y el año de la línea base de los indicadores que tienen disponibles dicha información. Recuerde que la línea base debe estar expresada en la misma unidad de la meta." sqref="D4:I4" xr:uid="{00000000-0002-0000-0100-000003000000}"/>
    <dataValidation allowBlank="1" showInputMessage="1" showErrorMessage="1" prompt="El avance porcentual de las acciones se calcula con respecto a las metas determinadas para cada vigencia. _x000a__x000a_No modifique las fórmulas y asegúrese de aplicarlas correctamente en todas las filas (acciones) y columnas (cortes)." sqref="K5 M5 O5 Q5 S5 U5 W5 Y5" xr:uid="{00000000-0002-0000-0100-000004000000}"/>
    <dataValidation allowBlank="1" showInputMessage="1" showErrorMessage="1" prompt="Escriba el avance acumulado del indicador para cada acción formulada. _x000a__x000a_El valor del avance debe estar en la misma unidad de la meta y ser consistente con la fórmula de cálculo del indicador._x000a__x000a_" sqref="J5 L5 N5 P5 R5 T5 V5 X5" xr:uid="{00000000-0002-0000-0100-000005000000}"/>
  </dataValidations>
  <pageMargins left="0.70866141732283472" right="0.70866141732283472" top="0.74803149606299213" bottom="0.74803149606299213" header="0.31496062992125984" footer="0.31496062992125984"/>
  <pageSetup scale="42" orientation="landscape" r:id="rId1"/>
  <headerFooter>
    <oddFooter xml:space="preserve">&amp;LF-SDS-03 (VERSIÓN 9)&amp;C&amp;P&amp;RSubdirección Sectorial - Grupo CONPES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1"/>
  <sheetViews>
    <sheetView showWhiteSpace="0" zoomScale="96" zoomScaleNormal="96" zoomScaleSheetLayoutView="30" zoomScalePageLayoutView="96" workbookViewId="0">
      <selection activeCell="C1" sqref="C1"/>
    </sheetView>
  </sheetViews>
  <sheetFormatPr baseColWidth="10" defaultColWidth="10.88671875" defaultRowHeight="15.05"/>
  <cols>
    <col min="1" max="1" width="20.5546875" style="81" customWidth="1"/>
    <col min="2" max="2" width="28.109375" style="81" customWidth="1"/>
    <col min="3" max="3" width="19.44140625" style="81" customWidth="1"/>
    <col min="4" max="4" width="15" style="81" customWidth="1"/>
    <col min="5" max="5" width="15.44140625" style="81" customWidth="1"/>
    <col min="6" max="6" width="12.44140625" style="81" customWidth="1"/>
    <col min="7" max="7" width="13.33203125" style="81" customWidth="1"/>
    <col min="8" max="8" width="18.33203125" style="81" customWidth="1"/>
    <col min="9" max="9" width="12.33203125" style="81" customWidth="1"/>
    <col min="10" max="10" width="12" style="81" customWidth="1"/>
    <col min="11" max="12" width="13.33203125" style="81" customWidth="1"/>
    <col min="13" max="13" width="4.44140625" style="81" customWidth="1"/>
    <col min="14" max="14" width="4" style="81" customWidth="1"/>
    <col min="15" max="16384" width="10.88671875" style="81"/>
  </cols>
  <sheetData>
    <row r="1" spans="1:14" ht="45.1" customHeight="1">
      <c r="A1" s="181"/>
      <c r="B1" s="142" t="s">
        <v>207</v>
      </c>
      <c r="C1" s="143"/>
      <c r="D1" s="143"/>
      <c r="E1" s="143"/>
      <c r="F1" s="143"/>
      <c r="G1" s="143"/>
      <c r="H1" s="143"/>
      <c r="I1" s="143"/>
      <c r="J1" s="143"/>
      <c r="K1" s="143"/>
      <c r="L1" s="143"/>
      <c r="M1" s="144"/>
      <c r="N1" s="82"/>
    </row>
    <row r="2" spans="1:14" ht="39.799999999999997" customHeight="1">
      <c r="A2" s="420" t="s">
        <v>166</v>
      </c>
      <c r="B2" s="196" t="s">
        <v>71</v>
      </c>
      <c r="C2" s="425"/>
      <c r="D2" s="426"/>
      <c r="E2" s="426"/>
      <c r="F2" s="426"/>
      <c r="G2" s="426"/>
      <c r="H2" s="426"/>
      <c r="I2" s="426"/>
      <c r="J2" s="426"/>
      <c r="K2" s="426"/>
      <c r="L2" s="426"/>
      <c r="M2" s="427"/>
      <c r="N2" s="82"/>
    </row>
    <row r="3" spans="1:14" ht="66.05" customHeight="1">
      <c r="A3" s="421"/>
      <c r="B3" s="197" t="s">
        <v>165</v>
      </c>
      <c r="C3" s="428"/>
      <c r="D3" s="429"/>
      <c r="E3" s="429"/>
      <c r="F3" s="429"/>
      <c r="G3" s="429"/>
      <c r="H3" s="429"/>
      <c r="I3" s="429"/>
      <c r="J3" s="429"/>
      <c r="K3" s="429"/>
      <c r="L3" s="429"/>
      <c r="M3" s="430"/>
      <c r="N3" s="82"/>
    </row>
    <row r="4" spans="1:14" s="94" customFormat="1" ht="36" customHeight="1">
      <c r="A4" s="421"/>
      <c r="B4" s="198" t="s">
        <v>101</v>
      </c>
      <c r="C4" s="191"/>
      <c r="D4" s="192"/>
      <c r="E4" s="192"/>
      <c r="F4" s="192"/>
      <c r="G4" s="192"/>
      <c r="H4" s="192"/>
      <c r="I4" s="192"/>
      <c r="J4" s="192"/>
      <c r="K4" s="192"/>
      <c r="L4" s="192"/>
      <c r="M4" s="202"/>
    </row>
    <row r="5" spans="1:14" s="94" customFormat="1" ht="17.55">
      <c r="A5" s="421"/>
      <c r="B5" s="199" t="s">
        <v>102</v>
      </c>
      <c r="C5" s="191"/>
      <c r="D5" s="192"/>
      <c r="E5" s="192"/>
      <c r="F5" s="192"/>
      <c r="G5" s="192"/>
      <c r="H5" s="192"/>
      <c r="I5" s="192"/>
      <c r="J5" s="192"/>
      <c r="K5" s="192"/>
      <c r="L5" s="192"/>
      <c r="M5" s="202"/>
    </row>
    <row r="6" spans="1:14" s="94" customFormat="1" ht="17.55">
      <c r="A6" s="421"/>
      <c r="B6" s="198" t="s">
        <v>103</v>
      </c>
      <c r="C6" s="191"/>
      <c r="D6" s="192"/>
      <c r="E6" s="192"/>
      <c r="F6" s="192"/>
      <c r="G6" s="192"/>
      <c r="H6" s="192"/>
      <c r="I6" s="192"/>
      <c r="J6" s="192"/>
      <c r="K6" s="192"/>
      <c r="L6" s="192"/>
      <c r="M6" s="202"/>
    </row>
    <row r="7" spans="1:14" ht="17.55">
      <c r="A7" s="421"/>
      <c r="B7" s="199" t="s">
        <v>104</v>
      </c>
      <c r="C7" s="83"/>
      <c r="D7" s="84"/>
      <c r="E7" s="84"/>
      <c r="F7" s="84"/>
      <c r="G7" s="84"/>
      <c r="H7" s="85" t="s">
        <v>1</v>
      </c>
      <c r="I7" s="83"/>
      <c r="J7" s="84"/>
      <c r="K7" s="84"/>
      <c r="L7" s="84"/>
      <c r="M7" s="86"/>
      <c r="N7" s="82"/>
    </row>
    <row r="8" spans="1:14" ht="71.25" customHeight="1">
      <c r="A8" s="422"/>
      <c r="B8" s="197" t="s">
        <v>97</v>
      </c>
      <c r="C8" s="425"/>
      <c r="D8" s="426"/>
      <c r="E8" s="426"/>
      <c r="F8" s="426"/>
      <c r="G8" s="426"/>
      <c r="H8" s="426"/>
      <c r="I8" s="426"/>
      <c r="J8" s="426"/>
      <c r="K8" s="426"/>
      <c r="L8" s="426"/>
      <c r="M8" s="427"/>
      <c r="N8" s="82"/>
    </row>
    <row r="9" spans="1:14" ht="17.55">
      <c r="A9" s="423" t="s">
        <v>167</v>
      </c>
      <c r="B9" s="197" t="s">
        <v>0</v>
      </c>
      <c r="C9" s="431"/>
      <c r="D9" s="432"/>
      <c r="E9" s="432"/>
      <c r="F9" s="432"/>
      <c r="G9" s="432"/>
      <c r="H9" s="432"/>
      <c r="I9" s="432"/>
      <c r="J9" s="432"/>
      <c r="K9" s="432"/>
      <c r="L9" s="432"/>
      <c r="M9" s="433"/>
      <c r="N9" s="82"/>
    </row>
    <row r="10" spans="1:14" ht="22.55" customHeight="1">
      <c r="A10" s="415"/>
      <c r="B10" s="434" t="s">
        <v>106</v>
      </c>
      <c r="C10" s="87"/>
      <c r="D10" s="88"/>
      <c r="E10" s="88"/>
      <c r="F10" s="88"/>
      <c r="G10" s="88"/>
      <c r="H10" s="88"/>
      <c r="I10" s="88"/>
      <c r="J10" s="88"/>
      <c r="K10" s="88"/>
      <c r="L10" s="88"/>
      <c r="M10" s="89"/>
      <c r="N10" s="82"/>
    </row>
    <row r="11" spans="1:14" ht="11.3" customHeight="1">
      <c r="A11" s="415"/>
      <c r="B11" s="435"/>
      <c r="C11" s="90"/>
      <c r="D11" s="91"/>
      <c r="E11" s="92"/>
      <c r="F11" s="91"/>
      <c r="G11" s="92"/>
      <c r="H11" s="91"/>
      <c r="I11" s="92"/>
      <c r="J11" s="91"/>
      <c r="K11" s="92"/>
      <c r="L11" s="185"/>
      <c r="M11" s="113"/>
      <c r="N11" s="82"/>
    </row>
    <row r="12" spans="1:14" s="94" customFormat="1" ht="17.55">
      <c r="A12" s="415"/>
      <c r="B12" s="435"/>
      <c r="C12" s="95" t="s">
        <v>107</v>
      </c>
      <c r="D12" s="96"/>
      <c r="E12" s="97" t="s">
        <v>108</v>
      </c>
      <c r="F12" s="96"/>
      <c r="G12" s="97" t="s">
        <v>109</v>
      </c>
      <c r="H12" s="96"/>
      <c r="I12" s="97" t="s">
        <v>110</v>
      </c>
      <c r="J12" s="96"/>
      <c r="K12" s="97" t="s">
        <v>111</v>
      </c>
      <c r="L12" s="193"/>
      <c r="M12" s="194"/>
      <c r="N12" s="82"/>
    </row>
    <row r="13" spans="1:14" s="94" customFormat="1" ht="17.55">
      <c r="A13" s="415"/>
      <c r="B13" s="435"/>
      <c r="C13" s="95" t="s">
        <v>112</v>
      </c>
      <c r="D13" s="98"/>
      <c r="E13" s="97" t="s">
        <v>113</v>
      </c>
      <c r="F13" s="98"/>
      <c r="G13" s="97" t="s">
        <v>114</v>
      </c>
      <c r="H13" s="98"/>
      <c r="I13" s="97" t="s">
        <v>115</v>
      </c>
      <c r="J13" s="98"/>
      <c r="K13" s="97" t="s">
        <v>116</v>
      </c>
      <c r="L13" s="193"/>
      <c r="M13" s="194"/>
      <c r="N13" s="82"/>
    </row>
    <row r="14" spans="1:14" s="94" customFormat="1" ht="18.2">
      <c r="A14" s="415"/>
      <c r="B14" s="435"/>
      <c r="C14" s="95" t="s">
        <v>117</v>
      </c>
      <c r="D14" s="98"/>
      <c r="E14" s="97" t="s">
        <v>118</v>
      </c>
      <c r="F14" s="437"/>
      <c r="G14" s="437"/>
      <c r="H14" s="437"/>
      <c r="I14" s="437"/>
      <c r="J14" s="437"/>
      <c r="K14" s="437"/>
      <c r="L14" s="437"/>
      <c r="M14" s="438"/>
      <c r="N14" s="82"/>
    </row>
    <row r="15" spans="1:14" s="94" customFormat="1" ht="17.55">
      <c r="A15" s="415"/>
      <c r="B15" s="436"/>
      <c r="C15" s="439"/>
      <c r="D15" s="440"/>
      <c r="E15" s="440"/>
      <c r="F15" s="440"/>
      <c r="G15" s="440"/>
      <c r="H15" s="440"/>
      <c r="I15" s="440"/>
      <c r="J15" s="440"/>
      <c r="K15" s="440"/>
      <c r="L15" s="440"/>
      <c r="M15" s="441"/>
      <c r="N15" s="82"/>
    </row>
    <row r="16" spans="1:14" ht="13.5" customHeight="1">
      <c r="A16" s="415"/>
      <c r="B16" s="435" t="s">
        <v>120</v>
      </c>
      <c r="C16" s="99"/>
      <c r="D16" s="100"/>
      <c r="E16" s="100"/>
      <c r="F16" s="100"/>
      <c r="G16" s="100"/>
      <c r="H16" s="100"/>
      <c r="I16" s="100"/>
      <c r="J16" s="100"/>
      <c r="K16" s="100"/>
      <c r="L16" s="186"/>
      <c r="M16" s="101"/>
      <c r="N16" s="82"/>
    </row>
    <row r="17" spans="1:14" ht="17.55">
      <c r="A17" s="415"/>
      <c r="B17" s="435"/>
      <c r="C17" s="102" t="s">
        <v>121</v>
      </c>
      <c r="D17" s="103"/>
      <c r="E17" s="100"/>
      <c r="F17" s="104" t="s">
        <v>122</v>
      </c>
      <c r="G17" s="98"/>
      <c r="H17" s="100"/>
      <c r="I17" s="104" t="s">
        <v>123</v>
      </c>
      <c r="J17" s="105"/>
      <c r="K17" s="106"/>
      <c r="L17" s="195"/>
      <c r="M17" s="101"/>
      <c r="N17" s="82"/>
    </row>
    <row r="18" spans="1:14" ht="17.55">
      <c r="A18" s="415"/>
      <c r="B18" s="436"/>
      <c r="C18" s="439"/>
      <c r="D18" s="440"/>
      <c r="E18" s="440"/>
      <c r="F18" s="440"/>
      <c r="G18" s="440"/>
      <c r="H18" s="440"/>
      <c r="I18" s="440"/>
      <c r="J18" s="440"/>
      <c r="K18" s="440"/>
      <c r="L18" s="440"/>
      <c r="M18" s="441"/>
      <c r="N18" s="82"/>
    </row>
    <row r="19" spans="1:14" ht="17.55">
      <c r="A19" s="415"/>
      <c r="B19" s="435" t="s">
        <v>124</v>
      </c>
      <c r="C19" s="107"/>
      <c r="D19" s="108"/>
      <c r="E19" s="108"/>
      <c r="F19" s="108"/>
      <c r="G19" s="108"/>
      <c r="H19" s="108"/>
      <c r="I19" s="108"/>
      <c r="J19" s="108"/>
      <c r="K19" s="108"/>
      <c r="L19" s="184"/>
      <c r="M19" s="109"/>
      <c r="N19" s="82"/>
    </row>
    <row r="20" spans="1:14" ht="18.2">
      <c r="A20" s="415"/>
      <c r="B20" s="435"/>
      <c r="C20" s="110"/>
      <c r="D20" s="131" t="s">
        <v>125</v>
      </c>
      <c r="E20" s="131"/>
      <c r="F20" s="131" t="s">
        <v>126</v>
      </c>
      <c r="G20" s="131"/>
      <c r="H20" s="130" t="s">
        <v>127</v>
      </c>
      <c r="I20" s="130"/>
      <c r="J20" s="130" t="s">
        <v>128</v>
      </c>
      <c r="K20" s="131"/>
      <c r="L20" s="131" t="s">
        <v>206</v>
      </c>
      <c r="M20" s="113"/>
      <c r="N20" s="82"/>
    </row>
    <row r="21" spans="1:14" ht="18.2">
      <c r="A21" s="415"/>
      <c r="B21" s="435"/>
      <c r="C21" s="110"/>
      <c r="D21" s="132"/>
      <c r="E21" s="134"/>
      <c r="F21" s="135"/>
      <c r="G21" s="133"/>
      <c r="H21" s="136"/>
      <c r="I21" s="137"/>
      <c r="J21" s="138"/>
      <c r="K21" s="133"/>
      <c r="L21" s="185"/>
      <c r="M21" s="113"/>
      <c r="N21" s="82"/>
    </row>
    <row r="22" spans="1:14" ht="18.2">
      <c r="A22" s="415"/>
      <c r="B22" s="435"/>
      <c r="C22" s="110"/>
      <c r="D22" s="111"/>
      <c r="E22" s="92"/>
      <c r="F22" s="92"/>
      <c r="G22" s="119"/>
      <c r="H22" s="92"/>
      <c r="I22" s="118"/>
      <c r="J22" s="118"/>
      <c r="K22" s="92"/>
      <c r="L22" s="185"/>
      <c r="M22" s="113"/>
      <c r="N22" s="82"/>
    </row>
    <row r="23" spans="1:14" ht="17.55">
      <c r="A23" s="415"/>
      <c r="B23" s="197" t="s">
        <v>105</v>
      </c>
      <c r="C23" s="425"/>
      <c r="D23" s="426"/>
      <c r="E23" s="426"/>
      <c r="F23" s="426"/>
      <c r="G23" s="426"/>
      <c r="H23" s="426"/>
      <c r="I23" s="426"/>
      <c r="J23" s="426"/>
      <c r="K23" s="426"/>
      <c r="L23" s="426"/>
      <c r="M23" s="427"/>
      <c r="N23" s="82"/>
    </row>
    <row r="24" spans="1:14" ht="53.25" customHeight="1">
      <c r="A24" s="415"/>
      <c r="B24" s="197" t="s">
        <v>130</v>
      </c>
      <c r="C24" s="425"/>
      <c r="D24" s="426"/>
      <c r="E24" s="426"/>
      <c r="F24" s="426"/>
      <c r="G24" s="426"/>
      <c r="H24" s="426"/>
      <c r="I24" s="426"/>
      <c r="J24" s="426"/>
      <c r="K24" s="426"/>
      <c r="L24" s="426"/>
      <c r="M24" s="427"/>
      <c r="N24" s="82"/>
    </row>
    <row r="25" spans="1:14" ht="18.8" customHeight="1">
      <c r="A25" s="415"/>
      <c r="B25" s="197" t="s">
        <v>119</v>
      </c>
      <c r="C25" s="425"/>
      <c r="D25" s="426"/>
      <c r="E25" s="426"/>
      <c r="F25" s="426"/>
      <c r="G25" s="426"/>
      <c r="H25" s="426"/>
      <c r="I25" s="426"/>
      <c r="J25" s="426"/>
      <c r="K25" s="426"/>
      <c r="L25" s="426"/>
      <c r="M25" s="427"/>
      <c r="N25" s="82"/>
    </row>
    <row r="26" spans="1:14" ht="17.55">
      <c r="A26" s="424"/>
      <c r="B26" s="197" t="s">
        <v>129</v>
      </c>
      <c r="C26" s="425"/>
      <c r="D26" s="426"/>
      <c r="E26" s="426"/>
      <c r="F26" s="426"/>
      <c r="G26" s="426"/>
      <c r="H26" s="426"/>
      <c r="I26" s="426"/>
      <c r="J26" s="426"/>
      <c r="K26" s="426"/>
      <c r="L26" s="426"/>
      <c r="M26" s="427"/>
      <c r="N26" s="82"/>
    </row>
    <row r="27" spans="1:14" ht="17.55">
      <c r="A27" s="415" t="s">
        <v>168</v>
      </c>
      <c r="B27" s="435" t="s">
        <v>143</v>
      </c>
      <c r="C27" s="126"/>
      <c r="D27" s="127"/>
      <c r="E27" s="127"/>
      <c r="F27" s="127"/>
      <c r="G27" s="127"/>
      <c r="H27" s="127"/>
      <c r="I27" s="127"/>
      <c r="J27" s="127"/>
      <c r="K27" s="127"/>
      <c r="L27" s="183"/>
      <c r="M27" s="128"/>
      <c r="N27" s="82"/>
    </row>
    <row r="28" spans="1:14" ht="17.55">
      <c r="A28" s="415"/>
      <c r="B28" s="435"/>
      <c r="C28" s="127"/>
      <c r="D28" s="131" t="s">
        <v>125</v>
      </c>
      <c r="E28" s="131"/>
      <c r="F28" s="131" t="s">
        <v>126</v>
      </c>
      <c r="G28" s="131"/>
      <c r="H28" s="131" t="s">
        <v>127</v>
      </c>
      <c r="I28" s="131"/>
      <c r="J28" s="131" t="s">
        <v>128</v>
      </c>
      <c r="K28" s="131"/>
      <c r="L28" s="183"/>
      <c r="M28" s="128"/>
      <c r="N28" s="82"/>
    </row>
    <row r="29" spans="1:14" ht="35.1">
      <c r="A29" s="415"/>
      <c r="B29" s="435"/>
      <c r="C29" s="141"/>
      <c r="D29" s="112" t="s">
        <v>192</v>
      </c>
      <c r="E29" s="129" t="s">
        <v>193</v>
      </c>
      <c r="F29" s="112" t="s">
        <v>192</v>
      </c>
      <c r="G29" s="129" t="s">
        <v>193</v>
      </c>
      <c r="H29" s="112" t="s">
        <v>192</v>
      </c>
      <c r="I29" s="129" t="s">
        <v>193</v>
      </c>
      <c r="J29" s="112" t="s">
        <v>192</v>
      </c>
      <c r="K29" s="112" t="s">
        <v>193</v>
      </c>
      <c r="L29" s="131"/>
      <c r="M29" s="113"/>
      <c r="N29" s="82"/>
    </row>
    <row r="30" spans="1:14" ht="18.2">
      <c r="A30" s="415"/>
      <c r="B30" s="435"/>
      <c r="C30" s="119" t="s">
        <v>143</v>
      </c>
      <c r="D30" s="114"/>
      <c r="E30" s="114"/>
      <c r="F30" s="115"/>
      <c r="G30" s="114"/>
      <c r="H30" s="139"/>
      <c r="I30" s="140"/>
      <c r="J30" s="140"/>
      <c r="K30" s="114"/>
      <c r="L30" s="185"/>
      <c r="M30" s="113"/>
      <c r="N30" s="82"/>
    </row>
    <row r="31" spans="1:14" ht="17.55">
      <c r="A31" s="415"/>
      <c r="B31" s="435"/>
      <c r="C31" s="119" t="s">
        <v>12</v>
      </c>
      <c r="D31" s="114" t="str">
        <f>IF(D21="","",D30/$D$21)</f>
        <v/>
      </c>
      <c r="E31" s="114" t="str">
        <f>IF(E21="","",E30/$D$21)</f>
        <v/>
      </c>
      <c r="F31" s="114" t="str">
        <f>IF(F21="","",F30/$F$21)</f>
        <v/>
      </c>
      <c r="G31" s="114" t="str">
        <f>IF(G21="","",G30/$F$21)</f>
        <v/>
      </c>
      <c r="H31" s="114" t="str">
        <f>IF(H21="","",H30/$H$21)</f>
        <v/>
      </c>
      <c r="I31" s="114" t="str">
        <f>IF(I21="","",I30/$H$21)</f>
        <v/>
      </c>
      <c r="J31" s="114" t="str">
        <f>IF(J21="","",J30/$J$21)</f>
        <v/>
      </c>
      <c r="K31" s="114" t="str">
        <f>IF(K21="","",K30/$J$21)</f>
        <v/>
      </c>
      <c r="L31" s="185"/>
      <c r="M31" s="113"/>
      <c r="N31" s="82"/>
    </row>
    <row r="32" spans="1:14" ht="17.55">
      <c r="A32" s="415"/>
      <c r="B32" s="435"/>
      <c r="C32" s="119"/>
      <c r="D32" s="91"/>
      <c r="E32" s="91"/>
      <c r="F32" s="91"/>
      <c r="G32" s="91"/>
      <c r="H32" s="91"/>
      <c r="I32" s="91"/>
      <c r="J32" s="91"/>
      <c r="K32" s="91"/>
      <c r="L32" s="185"/>
      <c r="M32" s="113"/>
      <c r="N32" s="82"/>
    </row>
    <row r="33" spans="1:14" ht="21.8" customHeight="1">
      <c r="A33" s="415"/>
      <c r="B33" s="435"/>
      <c r="C33" s="184" t="s">
        <v>208</v>
      </c>
      <c r="D33" s="114"/>
      <c r="E33" s="114"/>
      <c r="F33" s="114"/>
      <c r="G33" s="114"/>
      <c r="H33" s="114"/>
      <c r="I33" s="114"/>
      <c r="J33" s="114"/>
      <c r="K33" s="114"/>
      <c r="L33" s="185"/>
      <c r="M33" s="113"/>
      <c r="N33" s="82"/>
    </row>
    <row r="34" spans="1:14" ht="17.55">
      <c r="A34" s="415"/>
      <c r="B34" s="436"/>
      <c r="C34" s="116"/>
      <c r="D34" s="91"/>
      <c r="E34" s="91"/>
      <c r="F34" s="91"/>
      <c r="G34" s="91"/>
      <c r="H34" s="91"/>
      <c r="I34" s="91"/>
      <c r="J34" s="91"/>
      <c r="K34" s="91"/>
      <c r="L34" s="91"/>
      <c r="M34" s="93"/>
      <c r="N34" s="82"/>
    </row>
    <row r="35" spans="1:14" ht="17.55">
      <c r="A35" s="415"/>
      <c r="B35" s="450" t="s">
        <v>132</v>
      </c>
      <c r="C35" s="455" t="s">
        <v>133</v>
      </c>
      <c r="D35" s="456"/>
      <c r="E35" s="428"/>
      <c r="F35" s="429"/>
      <c r="G35" s="429"/>
      <c r="H35" s="429"/>
      <c r="I35" s="429"/>
      <c r="J35" s="429"/>
      <c r="K35" s="429"/>
      <c r="L35" s="429"/>
      <c r="M35" s="430"/>
      <c r="N35" s="82"/>
    </row>
    <row r="36" spans="1:14" ht="18" customHeight="1">
      <c r="A36" s="415"/>
      <c r="B36" s="451"/>
      <c r="C36" s="445" t="s">
        <v>134</v>
      </c>
      <c r="D36" s="446"/>
      <c r="E36" s="442"/>
      <c r="F36" s="442"/>
      <c r="G36" s="442"/>
      <c r="H36" s="442"/>
      <c r="I36" s="442"/>
      <c r="J36" s="442"/>
      <c r="K36" s="442"/>
      <c r="L36" s="443"/>
      <c r="M36" s="444"/>
      <c r="N36" s="82"/>
    </row>
    <row r="37" spans="1:14" ht="18" customHeight="1">
      <c r="A37" s="415"/>
      <c r="B37" s="451"/>
      <c r="C37" s="152" t="s">
        <v>135</v>
      </c>
      <c r="D37" s="153"/>
      <c r="E37" s="442"/>
      <c r="F37" s="442"/>
      <c r="G37" s="442"/>
      <c r="H37" s="442"/>
      <c r="I37" s="442"/>
      <c r="J37" s="442"/>
      <c r="K37" s="442"/>
      <c r="L37" s="443"/>
      <c r="M37" s="444"/>
      <c r="N37" s="82"/>
    </row>
    <row r="38" spans="1:14" ht="18" customHeight="1">
      <c r="A38" s="415"/>
      <c r="B38" s="451"/>
      <c r="C38" s="457" t="s">
        <v>136</v>
      </c>
      <c r="D38" s="458"/>
      <c r="E38" s="442"/>
      <c r="F38" s="442"/>
      <c r="G38" s="442"/>
      <c r="H38" s="442"/>
      <c r="I38" s="442"/>
      <c r="J38" s="442"/>
      <c r="K38" s="442"/>
      <c r="L38" s="443"/>
      <c r="M38" s="444"/>
      <c r="N38" s="82"/>
    </row>
    <row r="39" spans="1:14" ht="18" customHeight="1">
      <c r="A39" s="415"/>
      <c r="B39" s="451"/>
      <c r="C39" s="445" t="s">
        <v>137</v>
      </c>
      <c r="D39" s="446"/>
      <c r="E39" s="447"/>
      <c r="F39" s="447"/>
      <c r="G39" s="447"/>
      <c r="H39" s="447"/>
      <c r="I39" s="447"/>
      <c r="J39" s="447"/>
      <c r="K39" s="447"/>
      <c r="L39" s="448"/>
      <c r="M39" s="449"/>
      <c r="N39" s="82"/>
    </row>
    <row r="40" spans="1:14" ht="18" customHeight="1" thickBot="1">
      <c r="A40" s="416"/>
      <c r="B40" s="452"/>
      <c r="C40" s="453" t="s">
        <v>138</v>
      </c>
      <c r="D40" s="454"/>
      <c r="E40" s="442"/>
      <c r="F40" s="442"/>
      <c r="G40" s="442"/>
      <c r="H40" s="442"/>
      <c r="I40" s="442"/>
      <c r="J40" s="442"/>
      <c r="K40" s="442"/>
      <c r="L40" s="443"/>
      <c r="M40" s="444"/>
      <c r="N40" s="82"/>
    </row>
    <row r="41" spans="1:14" ht="39.799999999999997" customHeight="1" thickBot="1">
      <c r="A41" s="201" t="s">
        <v>131</v>
      </c>
      <c r="B41" s="200"/>
      <c r="C41" s="417"/>
      <c r="D41" s="418"/>
      <c r="E41" s="418"/>
      <c r="F41" s="418"/>
      <c r="G41" s="418"/>
      <c r="H41" s="418"/>
      <c r="I41" s="418"/>
      <c r="J41" s="418"/>
      <c r="K41" s="418"/>
      <c r="L41" s="418"/>
      <c r="M41" s="419"/>
      <c r="N41" s="82"/>
    </row>
  </sheetData>
  <mergeCells count="31">
    <mergeCell ref="C24:M24"/>
    <mergeCell ref="C25:M25"/>
    <mergeCell ref="B16:B18"/>
    <mergeCell ref="C18:M18"/>
    <mergeCell ref="C39:D39"/>
    <mergeCell ref="E39:M39"/>
    <mergeCell ref="B35:B40"/>
    <mergeCell ref="C40:D40"/>
    <mergeCell ref="E40:M40"/>
    <mergeCell ref="C35:D35"/>
    <mergeCell ref="E35:M35"/>
    <mergeCell ref="C36:D36"/>
    <mergeCell ref="E36:M36"/>
    <mergeCell ref="E37:M37"/>
    <mergeCell ref="C38:D38"/>
    <mergeCell ref="A27:A40"/>
    <mergeCell ref="C41:M41"/>
    <mergeCell ref="A2:A8"/>
    <mergeCell ref="A9:A26"/>
    <mergeCell ref="C2:M2"/>
    <mergeCell ref="C3:M3"/>
    <mergeCell ref="C8:M8"/>
    <mergeCell ref="C23:M23"/>
    <mergeCell ref="C9:M9"/>
    <mergeCell ref="B10:B15"/>
    <mergeCell ref="F14:M14"/>
    <mergeCell ref="C15:M15"/>
    <mergeCell ref="B27:B34"/>
    <mergeCell ref="B19:B22"/>
    <mergeCell ref="E38:M38"/>
    <mergeCell ref="C26:M26"/>
  </mergeCells>
  <printOptions horizontalCentered="1" verticalCentered="1"/>
  <pageMargins left="0" right="0" top="0" bottom="0" header="0" footer="0"/>
  <pageSetup paperSize="9" scale="51" orientation="landscape" r:id="rId1"/>
  <headerFooter>
    <oddFooter xml:space="preserve">&amp;LF-SDS-03 (VERSIÓN 9)&amp;C&amp;P&amp;RSubdirección Sectorial - Grupo CONPES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74"/>
  <sheetViews>
    <sheetView showGridLines="0" zoomScale="85" zoomScaleNormal="85" zoomScaleSheetLayoutView="32" workbookViewId="0">
      <selection activeCell="A2" sqref="A2"/>
    </sheetView>
  </sheetViews>
  <sheetFormatPr baseColWidth="10" defaultRowHeight="12.55"/>
  <cols>
    <col min="1" max="1" width="29.6640625" customWidth="1"/>
    <col min="2" max="2" width="150.33203125" customWidth="1"/>
  </cols>
  <sheetData>
    <row r="1" spans="1:2" ht="27.7" customHeight="1">
      <c r="A1" s="469" t="s">
        <v>194</v>
      </c>
      <c r="B1" s="469"/>
    </row>
    <row r="2" spans="1:2" ht="30.7" customHeight="1">
      <c r="A2" s="187" t="s">
        <v>98</v>
      </c>
      <c r="B2" s="188" t="s">
        <v>97</v>
      </c>
    </row>
    <row r="3" spans="1:2" ht="151.55000000000001">
      <c r="A3" s="220" t="s">
        <v>195</v>
      </c>
      <c r="B3" s="189" t="s">
        <v>212</v>
      </c>
    </row>
    <row r="4" spans="1:2" ht="139.65">
      <c r="A4" s="468" t="s">
        <v>196</v>
      </c>
      <c r="B4" s="189" t="s">
        <v>229</v>
      </c>
    </row>
    <row r="5" spans="1:2" ht="102.05">
      <c r="A5" s="468"/>
      <c r="B5" s="230" t="s">
        <v>237</v>
      </c>
    </row>
    <row r="6" spans="1:2" ht="48.05" customHeight="1">
      <c r="A6" s="468"/>
      <c r="B6" s="189" t="s">
        <v>197</v>
      </c>
    </row>
    <row r="7" spans="1:2" ht="82.5" customHeight="1">
      <c r="A7" s="468"/>
      <c r="B7" s="189" t="s">
        <v>198</v>
      </c>
    </row>
    <row r="8" spans="1:2" ht="33.85" customHeight="1">
      <c r="A8" s="468"/>
      <c r="B8" s="189" t="s">
        <v>199</v>
      </c>
    </row>
    <row r="9" spans="1:2" ht="389.45">
      <c r="A9" s="468"/>
      <c r="B9" s="189" t="s">
        <v>273</v>
      </c>
    </row>
    <row r="10" spans="1:2" ht="47.3" customHeight="1">
      <c r="A10" s="468"/>
      <c r="B10" s="189" t="s">
        <v>200</v>
      </c>
    </row>
    <row r="11" spans="1:2" ht="45.1" customHeight="1">
      <c r="A11" s="468"/>
      <c r="B11" s="189" t="s">
        <v>275</v>
      </c>
    </row>
    <row r="12" spans="1:2" ht="41.35" customHeight="1">
      <c r="A12" s="468"/>
      <c r="B12" s="189" t="s">
        <v>201</v>
      </c>
    </row>
    <row r="13" spans="1:2" ht="270.8" customHeight="1">
      <c r="A13" s="468" t="s">
        <v>202</v>
      </c>
      <c r="B13" s="245" t="s">
        <v>231</v>
      </c>
    </row>
    <row r="14" spans="1:2" ht="229.8">
      <c r="A14" s="468"/>
      <c r="B14" s="190" t="s">
        <v>203</v>
      </c>
    </row>
    <row r="15" spans="1:2" ht="355.5" customHeight="1">
      <c r="A15" s="468"/>
      <c r="B15" s="190" t="s">
        <v>274</v>
      </c>
    </row>
    <row r="16" spans="1:2" ht="53.25" customHeight="1">
      <c r="A16" s="220" t="s">
        <v>204</v>
      </c>
      <c r="B16" s="230" t="s">
        <v>205</v>
      </c>
    </row>
    <row r="18" spans="1:2" ht="15.65" thickBot="1">
      <c r="A18" s="469" t="s">
        <v>209</v>
      </c>
      <c r="B18" s="469"/>
    </row>
    <row r="19" spans="1:2" ht="16.3" thickTop="1" thickBot="1">
      <c r="A19" s="2" t="s">
        <v>98</v>
      </c>
      <c r="B19" s="3" t="s">
        <v>97</v>
      </c>
    </row>
    <row r="20" spans="1:2" ht="46.05" customHeight="1" thickTop="1">
      <c r="A20" s="476" t="s">
        <v>169</v>
      </c>
      <c r="B20" s="175" t="s">
        <v>171</v>
      </c>
    </row>
    <row r="21" spans="1:2" ht="33.049999999999997" customHeight="1">
      <c r="A21" s="477"/>
      <c r="B21" s="176" t="s">
        <v>172</v>
      </c>
    </row>
    <row r="22" spans="1:2" ht="57.8" customHeight="1">
      <c r="A22" s="477"/>
      <c r="B22" s="177" t="s">
        <v>173</v>
      </c>
    </row>
    <row r="23" spans="1:2" ht="33.85" customHeight="1">
      <c r="A23" s="477"/>
      <c r="B23" s="177" t="s">
        <v>174</v>
      </c>
    </row>
    <row r="24" spans="1:2" ht="59.35" customHeight="1">
      <c r="A24" s="477"/>
      <c r="B24" s="177" t="s">
        <v>175</v>
      </c>
    </row>
    <row r="25" spans="1:2" ht="26.3" customHeight="1">
      <c r="A25" s="477" t="s">
        <v>170</v>
      </c>
      <c r="B25" s="177" t="s">
        <v>176</v>
      </c>
    </row>
    <row r="26" spans="1:2" ht="20.2" customHeight="1">
      <c r="A26" s="477"/>
      <c r="B26" s="177" t="s">
        <v>177</v>
      </c>
    </row>
    <row r="27" spans="1:2" ht="25.55" customHeight="1">
      <c r="A27" s="477"/>
      <c r="B27" s="177" t="s">
        <v>178</v>
      </c>
    </row>
    <row r="28" spans="1:2" ht="59.35" customHeight="1">
      <c r="A28" s="477"/>
      <c r="B28" s="177" t="s">
        <v>179</v>
      </c>
    </row>
    <row r="29" spans="1:2" ht="68.25" customHeight="1">
      <c r="A29" s="477"/>
      <c r="B29" s="177" t="s">
        <v>180</v>
      </c>
    </row>
    <row r="30" spans="1:2" ht="59.35" customHeight="1">
      <c r="A30" s="477"/>
      <c r="B30" s="177" t="s">
        <v>181</v>
      </c>
    </row>
    <row r="31" spans="1:2" ht="43.55" customHeight="1">
      <c r="A31" s="477"/>
      <c r="B31" s="177" t="s">
        <v>182</v>
      </c>
    </row>
    <row r="32" spans="1:2" ht="30.05" customHeight="1">
      <c r="A32" s="477"/>
      <c r="B32" s="177" t="s">
        <v>183</v>
      </c>
    </row>
    <row r="33" spans="1:12" ht="32.25" customHeight="1">
      <c r="A33" s="477"/>
      <c r="B33" s="177" t="s">
        <v>184</v>
      </c>
    </row>
    <row r="34" spans="1:12" ht="175.5" customHeight="1">
      <c r="A34" s="477" t="s">
        <v>19</v>
      </c>
      <c r="B34" s="178" t="s">
        <v>185</v>
      </c>
    </row>
    <row r="35" spans="1:12" ht="59.35" customHeight="1">
      <c r="A35" s="477"/>
      <c r="B35" s="177" t="s">
        <v>186</v>
      </c>
      <c r="C35" s="173"/>
      <c r="D35" s="173"/>
      <c r="E35" s="173"/>
      <c r="F35" s="173"/>
      <c r="G35" s="173"/>
      <c r="H35" s="173"/>
      <c r="I35" s="173"/>
      <c r="J35" s="173"/>
      <c r="K35" s="173"/>
      <c r="L35" s="173"/>
    </row>
    <row r="36" spans="1:12" ht="38.200000000000003" customHeight="1">
      <c r="A36" s="221" t="s">
        <v>188</v>
      </c>
      <c r="B36" s="182" t="s">
        <v>190</v>
      </c>
      <c r="C36" s="174"/>
      <c r="D36" s="174"/>
      <c r="E36" s="174"/>
      <c r="F36" s="174"/>
      <c r="G36" s="174"/>
      <c r="H36" s="174"/>
      <c r="I36" s="174"/>
      <c r="J36" s="174"/>
      <c r="K36" s="174"/>
      <c r="L36" s="173"/>
    </row>
    <row r="37" spans="1:12" ht="38.200000000000003" customHeight="1" thickBot="1">
      <c r="A37" s="179" t="s">
        <v>189</v>
      </c>
      <c r="B37" s="180" t="s">
        <v>191</v>
      </c>
      <c r="C37" s="174"/>
      <c r="D37" s="174"/>
      <c r="E37" s="174"/>
      <c r="F37" s="174"/>
      <c r="G37" s="174"/>
      <c r="H37" s="174"/>
      <c r="I37" s="174"/>
      <c r="J37" s="174"/>
      <c r="K37" s="174"/>
      <c r="L37" s="173"/>
    </row>
    <row r="38" spans="1:12" ht="13.15" thickTop="1"/>
    <row r="41" spans="1:12" ht="13.15" thickBot="1"/>
    <row r="42" spans="1:12" ht="27.7" customHeight="1" thickTop="1" thickBot="1">
      <c r="A42" s="474" t="s">
        <v>20</v>
      </c>
      <c r="B42" s="475"/>
    </row>
    <row r="43" spans="1:12" ht="30.7" customHeight="1" thickTop="1">
      <c r="A43" s="470" t="s">
        <v>68</v>
      </c>
      <c r="B43" s="471"/>
    </row>
    <row r="44" spans="1:12" ht="27.7" customHeight="1">
      <c r="A44" s="470" t="s">
        <v>210</v>
      </c>
      <c r="B44" s="471"/>
    </row>
    <row r="45" spans="1:12" ht="27.7" customHeight="1">
      <c r="A45" s="470" t="s">
        <v>187</v>
      </c>
      <c r="B45" s="471"/>
    </row>
    <row r="46" spans="1:12" ht="27.7" customHeight="1" thickBot="1">
      <c r="A46" s="472" t="s">
        <v>211</v>
      </c>
      <c r="B46" s="473"/>
    </row>
    <row r="47" spans="1:12" ht="13.15" thickTop="1"/>
    <row r="49" spans="1:16" ht="17.55">
      <c r="A49" s="460"/>
      <c r="B49" s="461"/>
      <c r="C49" s="461"/>
      <c r="D49" s="461"/>
      <c r="E49" s="461"/>
      <c r="F49" s="461"/>
      <c r="G49" s="461"/>
      <c r="H49" s="461"/>
      <c r="I49" s="461"/>
      <c r="J49" s="461"/>
      <c r="K49" s="461"/>
    </row>
    <row r="50" spans="1:16" ht="17.55">
      <c r="A50" s="460"/>
      <c r="B50" s="224"/>
      <c r="C50" s="224"/>
      <c r="D50" s="224"/>
      <c r="E50" s="224"/>
      <c r="F50" s="224"/>
      <c r="G50" s="224"/>
      <c r="H50" s="224"/>
      <c r="I50" s="224"/>
      <c r="J50" s="224"/>
      <c r="K50" s="224"/>
      <c r="L50" s="169"/>
      <c r="M50" s="169"/>
      <c r="N50" s="169"/>
      <c r="O50" s="169"/>
      <c r="P50" s="169"/>
    </row>
    <row r="51" spans="1:16" ht="18.2">
      <c r="A51" s="460"/>
      <c r="B51" s="224"/>
      <c r="C51" s="131"/>
      <c r="D51" s="131"/>
      <c r="E51" s="131"/>
      <c r="F51" s="131"/>
      <c r="G51" s="130"/>
      <c r="H51" s="130"/>
      <c r="I51" s="130"/>
      <c r="J51" s="131"/>
      <c r="K51" s="224"/>
      <c r="L51" s="169"/>
      <c r="M51" s="169"/>
      <c r="N51" s="169"/>
      <c r="O51" s="169"/>
      <c r="P51" s="169"/>
    </row>
    <row r="52" spans="1:16" ht="17.55">
      <c r="A52" s="460"/>
      <c r="B52" s="141"/>
      <c r="C52" s="219"/>
      <c r="D52" s="131"/>
      <c r="E52" s="219"/>
      <c r="F52" s="131"/>
      <c r="G52" s="219"/>
      <c r="H52" s="131"/>
      <c r="I52" s="219"/>
      <c r="J52" s="131"/>
      <c r="K52" s="225"/>
      <c r="L52" s="169"/>
      <c r="M52" s="169"/>
      <c r="N52" s="169"/>
      <c r="O52" s="169"/>
      <c r="P52" s="169"/>
    </row>
    <row r="53" spans="1:16" ht="18.2">
      <c r="A53" s="460"/>
      <c r="B53" s="119"/>
      <c r="C53" s="225"/>
      <c r="D53" s="225"/>
      <c r="E53" s="119"/>
      <c r="F53" s="225"/>
      <c r="G53" s="141"/>
      <c r="H53" s="118"/>
      <c r="I53" s="118"/>
      <c r="J53" s="225"/>
      <c r="K53" s="225"/>
      <c r="L53" s="169"/>
      <c r="M53" s="169"/>
      <c r="N53" s="169"/>
      <c r="O53" s="169"/>
      <c r="P53" s="169"/>
    </row>
    <row r="54" spans="1:16" ht="18.2">
      <c r="A54" s="460"/>
      <c r="B54" s="119"/>
      <c r="C54" s="225"/>
      <c r="D54" s="225"/>
      <c r="E54" s="119"/>
      <c r="F54" s="225"/>
      <c r="G54" s="141"/>
      <c r="H54" s="118"/>
      <c r="I54" s="118"/>
      <c r="J54" s="225"/>
      <c r="K54" s="225"/>
      <c r="L54" s="169"/>
      <c r="M54" s="169"/>
      <c r="N54" s="169"/>
      <c r="O54" s="169"/>
      <c r="P54" s="169"/>
    </row>
    <row r="55" spans="1:16" ht="17.55">
      <c r="A55" s="460"/>
      <c r="B55" s="225"/>
      <c r="C55" s="225"/>
      <c r="D55" s="225"/>
      <c r="E55" s="225"/>
      <c r="F55" s="225"/>
      <c r="G55" s="225"/>
      <c r="H55" s="225"/>
      <c r="I55" s="225"/>
      <c r="J55" s="225"/>
      <c r="K55" s="225"/>
      <c r="L55" s="169"/>
      <c r="M55" s="169"/>
      <c r="N55" s="169"/>
      <c r="O55" s="169"/>
      <c r="P55" s="169"/>
    </row>
    <row r="56" spans="1:16" ht="17.55">
      <c r="A56" s="462"/>
      <c r="B56" s="463"/>
      <c r="C56" s="463"/>
      <c r="D56" s="461"/>
      <c r="E56" s="461"/>
      <c r="F56" s="461"/>
      <c r="G56" s="461"/>
      <c r="H56" s="461"/>
      <c r="I56" s="461"/>
      <c r="J56" s="461"/>
      <c r="K56" s="461"/>
      <c r="L56" s="169"/>
      <c r="M56" s="169"/>
      <c r="N56" s="169"/>
      <c r="O56" s="169"/>
      <c r="P56" s="169"/>
    </row>
    <row r="57" spans="1:16" ht="17.55">
      <c r="A57" s="462"/>
      <c r="B57" s="463"/>
      <c r="C57" s="463"/>
      <c r="D57" s="464"/>
      <c r="E57" s="464"/>
      <c r="F57" s="464"/>
      <c r="G57" s="464"/>
      <c r="H57" s="464"/>
      <c r="I57" s="464"/>
      <c r="J57" s="464"/>
      <c r="K57" s="464"/>
      <c r="L57" s="169"/>
      <c r="M57" s="169"/>
      <c r="N57" s="169"/>
      <c r="O57" s="169"/>
      <c r="P57" s="169"/>
    </row>
    <row r="58" spans="1:16" ht="17.55">
      <c r="A58" s="462"/>
      <c r="B58" s="218"/>
      <c r="C58" s="218"/>
      <c r="D58" s="464"/>
      <c r="E58" s="464"/>
      <c r="F58" s="464"/>
      <c r="G58" s="464"/>
      <c r="H58" s="464"/>
      <c r="I58" s="464"/>
      <c r="J58" s="464"/>
      <c r="K58" s="464"/>
      <c r="L58" s="169"/>
      <c r="M58" s="169"/>
      <c r="N58" s="169"/>
      <c r="O58" s="169"/>
      <c r="P58" s="169"/>
    </row>
    <row r="59" spans="1:16" ht="17.55">
      <c r="A59" s="462"/>
      <c r="B59" s="465"/>
      <c r="C59" s="465"/>
      <c r="D59" s="464"/>
      <c r="E59" s="464"/>
      <c r="F59" s="464"/>
      <c r="G59" s="464"/>
      <c r="H59" s="464"/>
      <c r="I59" s="464"/>
      <c r="J59" s="464"/>
      <c r="K59" s="464"/>
      <c r="L59" s="169"/>
      <c r="M59" s="169"/>
      <c r="N59" s="169"/>
      <c r="O59" s="169"/>
      <c r="P59" s="169"/>
    </row>
    <row r="60" spans="1:16" ht="17.55">
      <c r="A60" s="462"/>
      <c r="B60" s="463"/>
      <c r="C60" s="463"/>
      <c r="D60" s="466"/>
      <c r="E60" s="466"/>
      <c r="F60" s="466"/>
      <c r="G60" s="466"/>
      <c r="H60" s="466"/>
      <c r="I60" s="466"/>
      <c r="J60" s="466"/>
      <c r="K60" s="466"/>
      <c r="L60" s="169"/>
      <c r="M60" s="169"/>
      <c r="N60" s="169"/>
      <c r="O60" s="169"/>
      <c r="P60" s="169"/>
    </row>
    <row r="61" spans="1:16" ht="17.55">
      <c r="A61" s="462"/>
      <c r="B61" s="463"/>
      <c r="C61" s="463"/>
      <c r="D61" s="464"/>
      <c r="E61" s="464"/>
      <c r="F61" s="464"/>
      <c r="G61" s="464"/>
      <c r="H61" s="464"/>
      <c r="I61" s="464"/>
      <c r="J61" s="464"/>
      <c r="K61" s="464"/>
      <c r="L61" s="169"/>
      <c r="M61" s="169"/>
      <c r="N61" s="169"/>
      <c r="O61" s="169"/>
      <c r="P61" s="169"/>
    </row>
    <row r="62" spans="1:16" ht="17.55">
      <c r="A62" s="460"/>
      <c r="B62" s="459"/>
      <c r="C62" s="459"/>
      <c r="D62" s="459"/>
      <c r="E62" s="459"/>
      <c r="F62" s="459"/>
      <c r="G62" s="459"/>
      <c r="H62" s="459"/>
      <c r="I62" s="459"/>
      <c r="J62" s="459"/>
      <c r="K62" s="459"/>
      <c r="L62" s="169"/>
      <c r="M62" s="169"/>
      <c r="N62" s="169"/>
      <c r="O62" s="169"/>
      <c r="P62" s="169"/>
    </row>
    <row r="63" spans="1:16" ht="17.55">
      <c r="A63" s="460"/>
      <c r="B63" s="223"/>
      <c r="C63" s="223"/>
      <c r="D63" s="223"/>
      <c r="E63" s="223"/>
      <c r="F63" s="223"/>
      <c r="G63" s="223"/>
      <c r="H63" s="223"/>
      <c r="I63" s="223"/>
      <c r="J63" s="223"/>
      <c r="K63" s="223"/>
      <c r="L63" s="169"/>
      <c r="M63" s="169"/>
      <c r="N63" s="169"/>
      <c r="O63" s="169"/>
      <c r="P63" s="169"/>
    </row>
    <row r="64" spans="1:16" ht="17.55">
      <c r="A64" s="460"/>
      <c r="B64" s="97"/>
      <c r="C64" s="171"/>
      <c r="D64" s="223"/>
      <c r="E64" s="104"/>
      <c r="F64" s="170"/>
      <c r="G64" s="223"/>
      <c r="H64" s="104"/>
      <c r="I64" s="223"/>
      <c r="J64" s="223"/>
      <c r="K64" s="223"/>
    </row>
    <row r="65" spans="1:11" ht="17.55">
      <c r="A65" s="460"/>
      <c r="B65" s="467"/>
      <c r="C65" s="467"/>
      <c r="D65" s="467"/>
      <c r="E65" s="467"/>
      <c r="F65" s="467"/>
      <c r="G65" s="467"/>
      <c r="H65" s="467"/>
      <c r="I65" s="467"/>
      <c r="J65" s="467"/>
      <c r="K65" s="467"/>
    </row>
    <row r="66" spans="1:11" ht="17.55">
      <c r="A66" s="460"/>
      <c r="B66" s="461"/>
      <c r="C66" s="461"/>
      <c r="D66" s="461"/>
      <c r="E66" s="461"/>
      <c r="F66" s="461"/>
      <c r="G66" s="461"/>
      <c r="H66" s="461"/>
      <c r="I66" s="461"/>
      <c r="J66" s="461"/>
      <c r="K66" s="461"/>
    </row>
    <row r="67" spans="1:11" ht="17.55">
      <c r="A67" s="460"/>
      <c r="B67" s="218"/>
      <c r="C67" s="218"/>
      <c r="D67" s="218"/>
      <c r="E67" s="218"/>
      <c r="F67" s="218"/>
      <c r="G67" s="218"/>
      <c r="H67" s="218"/>
      <c r="I67" s="218"/>
      <c r="J67" s="218"/>
      <c r="K67" s="218"/>
    </row>
    <row r="68" spans="1:11" ht="18.2">
      <c r="A68" s="460"/>
      <c r="B68" s="119"/>
      <c r="C68" s="131"/>
      <c r="D68" s="131"/>
      <c r="E68" s="131"/>
      <c r="F68" s="131"/>
      <c r="G68" s="130"/>
      <c r="H68" s="130"/>
      <c r="I68" s="130"/>
      <c r="J68" s="131"/>
      <c r="K68" s="225"/>
    </row>
    <row r="69" spans="1:11" ht="18.2">
      <c r="A69" s="460"/>
      <c r="B69" s="119"/>
      <c r="C69" s="225"/>
      <c r="D69" s="225"/>
      <c r="E69" s="119"/>
      <c r="F69" s="225"/>
      <c r="G69" s="172"/>
      <c r="H69" s="172"/>
      <c r="I69" s="141"/>
      <c r="J69" s="225"/>
      <c r="K69" s="225"/>
    </row>
    <row r="70" spans="1:11" ht="18.2">
      <c r="A70" s="460"/>
      <c r="B70" s="119"/>
      <c r="C70" s="219"/>
      <c r="D70" s="225"/>
      <c r="E70" s="225"/>
      <c r="F70" s="119"/>
      <c r="G70" s="225"/>
      <c r="H70" s="118"/>
      <c r="I70" s="118"/>
      <c r="J70" s="225"/>
      <c r="K70" s="225"/>
    </row>
    <row r="71" spans="1:11" ht="17.55">
      <c r="A71" s="222"/>
      <c r="B71" s="459"/>
      <c r="C71" s="459"/>
      <c r="D71" s="459"/>
      <c r="E71" s="459"/>
      <c r="F71" s="459"/>
      <c r="G71" s="459"/>
      <c r="H71" s="459"/>
      <c r="I71" s="459"/>
      <c r="J71" s="459"/>
      <c r="K71" s="459"/>
    </row>
    <row r="72" spans="1:11" ht="17.55">
      <c r="A72" s="222"/>
      <c r="B72" s="459"/>
      <c r="C72" s="459"/>
      <c r="D72" s="459"/>
      <c r="E72" s="459"/>
      <c r="F72" s="459"/>
      <c r="G72" s="459"/>
      <c r="H72" s="459"/>
      <c r="I72" s="459"/>
      <c r="J72" s="459"/>
      <c r="K72" s="459"/>
    </row>
    <row r="73" spans="1:11" ht="17.55">
      <c r="A73" s="222"/>
      <c r="B73" s="459"/>
      <c r="C73" s="459"/>
      <c r="D73" s="459"/>
      <c r="E73" s="459"/>
      <c r="F73" s="459"/>
      <c r="G73" s="459"/>
      <c r="H73" s="459"/>
      <c r="I73" s="459"/>
      <c r="J73" s="459"/>
      <c r="K73" s="459"/>
    </row>
    <row r="74" spans="1:11" ht="17.55">
      <c r="A74" s="222"/>
      <c r="B74" s="459"/>
      <c r="C74" s="459"/>
      <c r="D74" s="459"/>
      <c r="E74" s="459"/>
      <c r="F74" s="459"/>
      <c r="G74" s="459"/>
      <c r="H74" s="459"/>
      <c r="I74" s="459"/>
      <c r="J74" s="459"/>
      <c r="K74" s="459"/>
    </row>
  </sheetData>
  <mergeCells count="35">
    <mergeCell ref="B61:C61"/>
    <mergeCell ref="D61:K61"/>
    <mergeCell ref="A4:A12"/>
    <mergeCell ref="A1:B1"/>
    <mergeCell ref="A43:B43"/>
    <mergeCell ref="A46:B46"/>
    <mergeCell ref="A42:B42"/>
    <mergeCell ref="A44:B44"/>
    <mergeCell ref="A45:B45"/>
    <mergeCell ref="A13:A15"/>
    <mergeCell ref="A18:B18"/>
    <mergeCell ref="A20:A24"/>
    <mergeCell ref="A25:A33"/>
    <mergeCell ref="A34:A35"/>
    <mergeCell ref="A62:A65"/>
    <mergeCell ref="B62:K62"/>
    <mergeCell ref="B65:K65"/>
    <mergeCell ref="A66:A70"/>
    <mergeCell ref="B66:K66"/>
    <mergeCell ref="B71:K71"/>
    <mergeCell ref="B72:K72"/>
    <mergeCell ref="B73:K73"/>
    <mergeCell ref="B74:K74"/>
    <mergeCell ref="A49:A55"/>
    <mergeCell ref="B49:K49"/>
    <mergeCell ref="A56:A61"/>
    <mergeCell ref="B56:C56"/>
    <mergeCell ref="D56:K56"/>
    <mergeCell ref="B57:C57"/>
    <mergeCell ref="D57:K57"/>
    <mergeCell ref="D58:K58"/>
    <mergeCell ref="B59:C59"/>
    <mergeCell ref="D59:K59"/>
    <mergeCell ref="B60:C60"/>
    <mergeCell ref="D60:K60"/>
  </mergeCells>
  <printOptions horizontalCentered="1" verticalCentered="1"/>
  <pageMargins left="0.25" right="0.25" top="0.75" bottom="0.75" header="0.3" footer="0.3"/>
  <pageSetup scale="57" fitToHeight="0" orientation="portrait" r:id="rId1"/>
  <headerFooter>
    <oddFooter xml:space="preserve">&amp;LF-SDS-03 (VERSIÓN 9)&amp;C&amp;P&amp;RSubdirección Sectorial - Grupo CONPES </oddFooter>
  </headerFooter>
  <rowBreaks count="1" manualBreakCount="1">
    <brk id="20" max="16383" man="1"/>
  </rowBreaks>
  <colBreaks count="1" manualBreakCount="1">
    <brk id="2" max="7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T51"/>
  <sheetViews>
    <sheetView workbookViewId="0">
      <selection activeCell="A9" sqref="A9"/>
    </sheetView>
  </sheetViews>
  <sheetFormatPr baseColWidth="10" defaultRowHeight="12.55"/>
  <sheetData>
    <row r="2" spans="1:20" ht="13.15">
      <c r="A2" s="1" t="s">
        <v>2</v>
      </c>
      <c r="B2" s="1" t="s">
        <v>226</v>
      </c>
      <c r="C2" s="1"/>
    </row>
    <row r="3" spans="1:20">
      <c r="A3" t="s">
        <v>17</v>
      </c>
      <c r="B3" s="38" t="s">
        <v>227</v>
      </c>
      <c r="C3" s="38"/>
    </row>
    <row r="4" spans="1:20">
      <c r="A4" t="s">
        <v>18</v>
      </c>
      <c r="B4" s="38" t="s">
        <v>230</v>
      </c>
      <c r="C4" s="38"/>
    </row>
    <row r="5" spans="1:20">
      <c r="A5" s="38" t="s">
        <v>91</v>
      </c>
      <c r="B5" s="38" t="s">
        <v>228</v>
      </c>
      <c r="C5" s="38"/>
    </row>
    <row r="6" spans="1:20">
      <c r="B6" s="38" t="s">
        <v>272</v>
      </c>
    </row>
    <row r="8" spans="1:20" ht="13.15" thickBot="1"/>
    <row r="9" spans="1:20" s="4" customFormat="1" ht="75.150000000000006">
      <c r="A9" s="4" t="s">
        <v>21</v>
      </c>
      <c r="B9" s="4" t="s">
        <v>22</v>
      </c>
      <c r="C9" s="232"/>
      <c r="D9" s="4" t="s">
        <v>23</v>
      </c>
      <c r="E9" s="4" t="s">
        <v>246</v>
      </c>
      <c r="F9" s="4" t="s">
        <v>24</v>
      </c>
      <c r="G9" s="4" t="s">
        <v>251</v>
      </c>
      <c r="H9" s="4" t="s">
        <v>253</v>
      </c>
      <c r="I9" s="4" t="s">
        <v>25</v>
      </c>
      <c r="J9" s="4" t="s">
        <v>26</v>
      </c>
      <c r="K9" s="4" t="s">
        <v>27</v>
      </c>
      <c r="L9" s="4" t="s">
        <v>28</v>
      </c>
      <c r="M9" s="4" t="s">
        <v>29</v>
      </c>
      <c r="N9" s="4" t="s">
        <v>261</v>
      </c>
      <c r="O9" s="4" t="s">
        <v>30</v>
      </c>
      <c r="P9" s="4" t="s">
        <v>31</v>
      </c>
      <c r="Q9" s="4" t="s">
        <v>32</v>
      </c>
      <c r="R9" s="4" t="s">
        <v>264</v>
      </c>
      <c r="S9" s="4" t="s">
        <v>267</v>
      </c>
      <c r="T9" s="4" t="s">
        <v>270</v>
      </c>
    </row>
    <row r="10" spans="1:20" ht="112.7">
      <c r="A10" s="5" t="s">
        <v>252</v>
      </c>
      <c r="B10" s="16" t="s">
        <v>253</v>
      </c>
      <c r="C10" s="6"/>
      <c r="D10" s="7" t="s">
        <v>34</v>
      </c>
      <c r="E10" s="8" t="s">
        <v>247</v>
      </c>
      <c r="F10" s="8" t="s">
        <v>35</v>
      </c>
      <c r="G10" s="233"/>
      <c r="H10" s="8" t="s">
        <v>254</v>
      </c>
      <c r="I10" s="9" t="s">
        <v>36</v>
      </c>
      <c r="J10" s="9" t="s">
        <v>37</v>
      </c>
      <c r="K10" s="8" t="s">
        <v>38</v>
      </c>
      <c r="L10" s="8" t="s">
        <v>39</v>
      </c>
      <c r="M10" s="8" t="s">
        <v>40</v>
      </c>
      <c r="N10" s="9" t="s">
        <v>41</v>
      </c>
      <c r="O10" s="9" t="s">
        <v>42</v>
      </c>
      <c r="P10" s="9" t="s">
        <v>43</v>
      </c>
      <c r="Q10" s="9" t="s">
        <v>32</v>
      </c>
      <c r="R10" s="9" t="s">
        <v>264</v>
      </c>
      <c r="S10" s="10" t="s">
        <v>267</v>
      </c>
      <c r="T10" s="10" t="s">
        <v>271</v>
      </c>
    </row>
    <row r="11" spans="1:20" ht="120.25">
      <c r="A11" s="236" t="s">
        <v>268</v>
      </c>
      <c r="B11" s="238" t="s">
        <v>269</v>
      </c>
      <c r="C11" s="6"/>
      <c r="D11" s="7" t="s">
        <v>44</v>
      </c>
      <c r="E11" s="8" t="s">
        <v>248</v>
      </c>
      <c r="F11" s="8" t="s">
        <v>45</v>
      </c>
      <c r="G11" s="8"/>
      <c r="H11" s="8" t="s">
        <v>255</v>
      </c>
      <c r="I11" s="9" t="s">
        <v>46</v>
      </c>
      <c r="J11" s="9" t="s">
        <v>47</v>
      </c>
      <c r="K11" s="8" t="s">
        <v>48</v>
      </c>
      <c r="L11" s="8" t="s">
        <v>259</v>
      </c>
      <c r="M11" s="8" t="s">
        <v>49</v>
      </c>
      <c r="N11" s="9" t="s">
        <v>262</v>
      </c>
      <c r="O11" s="9" t="s">
        <v>50</v>
      </c>
      <c r="P11" s="9" t="s">
        <v>51</v>
      </c>
      <c r="Q11" s="12"/>
      <c r="R11" s="9"/>
      <c r="S11" s="13"/>
      <c r="T11" s="13"/>
    </row>
    <row r="12" spans="1:20" ht="90.2">
      <c r="A12" s="5" t="s">
        <v>245</v>
      </c>
      <c r="B12" s="6" t="s">
        <v>246</v>
      </c>
      <c r="C12" s="6"/>
      <c r="D12" s="7" t="s">
        <v>53</v>
      </c>
      <c r="E12" s="8" t="s">
        <v>249</v>
      </c>
      <c r="F12" s="8" t="s">
        <v>54</v>
      </c>
      <c r="G12" s="8"/>
      <c r="H12" s="11"/>
      <c r="I12" s="9" t="s">
        <v>256</v>
      </c>
      <c r="J12" s="9" t="s">
        <v>55</v>
      </c>
      <c r="K12" s="14"/>
      <c r="L12" s="11"/>
      <c r="M12" s="11"/>
      <c r="N12" s="11"/>
      <c r="O12" s="9" t="s">
        <v>56</v>
      </c>
      <c r="P12" s="9" t="s">
        <v>57</v>
      </c>
      <c r="Q12" s="12"/>
      <c r="R12" s="9"/>
      <c r="S12" s="13"/>
      <c r="T12" s="13"/>
    </row>
    <row r="13" spans="1:20" ht="50.1">
      <c r="A13" s="5" t="s">
        <v>63</v>
      </c>
      <c r="B13" s="6" t="s">
        <v>28</v>
      </c>
      <c r="C13" s="6"/>
      <c r="D13" s="7" t="s">
        <v>58</v>
      </c>
      <c r="E13" s="8"/>
      <c r="F13" s="8"/>
      <c r="G13" s="8"/>
      <c r="H13" s="11"/>
      <c r="I13" s="9"/>
      <c r="J13" s="9" t="s">
        <v>257</v>
      </c>
      <c r="K13" s="14"/>
      <c r="L13" s="11"/>
      <c r="M13" s="11"/>
      <c r="N13" s="11"/>
      <c r="O13" s="9"/>
      <c r="P13" s="9" t="s">
        <v>59</v>
      </c>
      <c r="Q13" s="12"/>
      <c r="R13" s="15"/>
      <c r="S13" s="13"/>
      <c r="T13" s="13"/>
    </row>
    <row r="14" spans="1:20" ht="37.6">
      <c r="A14" s="5" t="s">
        <v>61</v>
      </c>
      <c r="B14" s="6" t="s">
        <v>26</v>
      </c>
      <c r="C14" s="16"/>
      <c r="D14" s="15"/>
      <c r="E14" s="11"/>
      <c r="F14" s="11"/>
      <c r="G14" s="11"/>
      <c r="H14" s="11"/>
      <c r="I14" s="11"/>
      <c r="J14" s="8" t="s">
        <v>258</v>
      </c>
      <c r="K14" s="11"/>
      <c r="L14" s="11"/>
      <c r="M14" s="11"/>
      <c r="N14" s="11"/>
      <c r="O14" s="11"/>
      <c r="P14" s="11"/>
      <c r="Q14" s="12"/>
      <c r="R14" s="15"/>
      <c r="S14" s="13"/>
      <c r="T14" s="13"/>
    </row>
    <row r="15" spans="1:20" ht="37.6">
      <c r="A15" s="5" t="s">
        <v>64</v>
      </c>
      <c r="B15" s="6" t="s">
        <v>29</v>
      </c>
      <c r="C15" s="6"/>
      <c r="D15" s="11"/>
      <c r="E15" s="11"/>
      <c r="F15" s="11"/>
      <c r="G15" s="11"/>
      <c r="H15" s="11"/>
      <c r="I15" s="11"/>
      <c r="J15" s="11"/>
      <c r="K15" s="11"/>
      <c r="L15" s="11"/>
      <c r="M15" s="11"/>
      <c r="N15" s="11"/>
      <c r="O15" s="11"/>
      <c r="P15" s="11"/>
      <c r="Q15" s="11"/>
      <c r="R15" s="15"/>
      <c r="S15" s="13"/>
      <c r="T15" s="13"/>
    </row>
    <row r="16" spans="1:20" ht="37.6">
      <c r="A16" s="5" t="s">
        <v>65</v>
      </c>
      <c r="B16" s="6" t="s">
        <v>30</v>
      </c>
      <c r="C16" s="6"/>
      <c r="D16" s="11"/>
      <c r="E16" s="11"/>
      <c r="F16" s="11"/>
      <c r="G16" s="11"/>
      <c r="H16" s="11"/>
      <c r="I16" s="11"/>
      <c r="J16" s="11"/>
      <c r="K16" s="11"/>
      <c r="L16" s="11"/>
      <c r="M16" s="11"/>
      <c r="N16" s="11"/>
      <c r="O16" s="11"/>
      <c r="P16" s="11"/>
      <c r="Q16" s="11"/>
      <c r="R16" s="11"/>
      <c r="S16" s="13"/>
      <c r="T16" s="13"/>
    </row>
    <row r="17" spans="1:20" ht="50.1">
      <c r="A17" s="5" t="s">
        <v>260</v>
      </c>
      <c r="B17" s="6" t="s">
        <v>261</v>
      </c>
      <c r="C17" s="6"/>
      <c r="D17" s="11"/>
      <c r="E17" s="11"/>
      <c r="F17" s="11"/>
      <c r="G17" s="11"/>
      <c r="H17" s="11"/>
      <c r="I17" s="11"/>
      <c r="J17" s="11"/>
      <c r="K17" s="11"/>
      <c r="L17" s="11"/>
      <c r="M17" s="11"/>
      <c r="N17" s="11"/>
      <c r="O17" s="11"/>
      <c r="P17" s="11"/>
      <c r="Q17" s="11"/>
      <c r="R17" s="11"/>
      <c r="S17" s="13"/>
      <c r="T17" s="13"/>
    </row>
    <row r="18" spans="1:20" ht="50.1">
      <c r="A18" s="5" t="s">
        <v>60</v>
      </c>
      <c r="B18" s="6" t="s">
        <v>25</v>
      </c>
      <c r="C18" s="6"/>
      <c r="D18" s="11"/>
      <c r="E18" s="11"/>
      <c r="F18" s="11"/>
      <c r="G18" s="11"/>
      <c r="H18" s="11"/>
      <c r="I18" s="11"/>
      <c r="J18" s="11"/>
      <c r="K18" s="11"/>
      <c r="L18" s="11"/>
      <c r="M18" s="11"/>
      <c r="N18" s="11"/>
      <c r="O18" s="11"/>
      <c r="P18" s="11"/>
      <c r="Q18" s="11"/>
      <c r="R18" s="11"/>
      <c r="S18" s="13"/>
      <c r="T18" s="13"/>
    </row>
    <row r="19" spans="1:20" ht="50.1">
      <c r="A19" s="5" t="s">
        <v>33</v>
      </c>
      <c r="B19" s="6" t="s">
        <v>23</v>
      </c>
      <c r="C19" s="6"/>
      <c r="D19" s="11"/>
      <c r="E19" s="11"/>
      <c r="F19" s="11"/>
      <c r="G19" s="11"/>
      <c r="H19" s="11"/>
      <c r="I19" s="11"/>
      <c r="J19" s="11"/>
      <c r="K19" s="11"/>
      <c r="L19" s="11"/>
      <c r="M19" s="11"/>
      <c r="N19" s="11"/>
      <c r="O19" s="11"/>
      <c r="P19" s="11"/>
      <c r="Q19" s="11"/>
      <c r="R19" s="11"/>
      <c r="S19" s="13"/>
      <c r="T19" s="13"/>
    </row>
    <row r="20" spans="1:20" ht="50.1">
      <c r="A20" s="5" t="s">
        <v>62</v>
      </c>
      <c r="B20" s="6" t="s">
        <v>27</v>
      </c>
      <c r="C20" s="6"/>
      <c r="D20" s="11"/>
      <c r="E20" s="11"/>
      <c r="F20" s="11"/>
      <c r="G20" s="11"/>
      <c r="H20" s="11"/>
      <c r="I20" s="11"/>
      <c r="J20" s="11"/>
      <c r="K20" s="11"/>
      <c r="L20" s="11"/>
      <c r="M20" s="11"/>
      <c r="N20" s="11"/>
      <c r="O20" s="11"/>
      <c r="P20" s="11"/>
      <c r="Q20" s="11"/>
      <c r="R20" s="11"/>
      <c r="S20" s="13"/>
      <c r="T20" s="13"/>
    </row>
    <row r="21" spans="1:20" ht="62.65">
      <c r="A21" s="5" t="s">
        <v>66</v>
      </c>
      <c r="B21" s="6" t="s">
        <v>31</v>
      </c>
      <c r="C21" s="6"/>
      <c r="D21" s="11"/>
      <c r="E21" s="11"/>
      <c r="F21" s="11"/>
      <c r="G21" s="11"/>
      <c r="H21" s="11"/>
      <c r="I21" s="11"/>
      <c r="J21" s="11"/>
      <c r="K21" s="11"/>
      <c r="L21" s="11"/>
      <c r="M21" s="11"/>
      <c r="N21" s="11"/>
      <c r="O21" s="11"/>
      <c r="P21" s="11"/>
      <c r="Q21" s="11"/>
      <c r="R21" s="11"/>
      <c r="S21" s="13"/>
      <c r="T21" s="13"/>
    </row>
    <row r="22" spans="1:20" ht="50.1">
      <c r="A22" s="5" t="s">
        <v>250</v>
      </c>
      <c r="B22" s="6" t="s">
        <v>251</v>
      </c>
      <c r="C22" s="6"/>
      <c r="D22" s="11"/>
      <c r="E22" s="11"/>
      <c r="F22" s="11"/>
      <c r="G22" s="11"/>
      <c r="H22" s="11"/>
      <c r="I22" s="11"/>
      <c r="J22" s="11"/>
      <c r="K22" s="11"/>
      <c r="L22" s="11"/>
      <c r="M22" s="11"/>
      <c r="N22" s="11"/>
      <c r="O22" s="11"/>
      <c r="P22" s="11"/>
      <c r="Q22" s="11"/>
      <c r="R22" s="11"/>
      <c r="S22" s="13"/>
      <c r="T22" s="13"/>
    </row>
    <row r="23" spans="1:20" ht="37.6">
      <c r="A23" s="5" t="s">
        <v>52</v>
      </c>
      <c r="B23" s="6" t="s">
        <v>24</v>
      </c>
      <c r="C23" s="6"/>
      <c r="D23" s="11"/>
      <c r="E23" s="11"/>
      <c r="F23" s="11"/>
      <c r="G23" s="11"/>
      <c r="H23" s="11"/>
      <c r="I23" s="11"/>
      <c r="J23" s="11"/>
      <c r="K23" s="11"/>
      <c r="L23" s="11"/>
      <c r="M23" s="11"/>
      <c r="N23" s="11"/>
      <c r="O23" s="11"/>
      <c r="P23" s="11"/>
      <c r="Q23" s="11"/>
      <c r="R23" s="11"/>
      <c r="S23" s="13"/>
      <c r="T23" s="13"/>
    </row>
    <row r="24" spans="1:20" ht="37.6">
      <c r="A24" s="5" t="s">
        <v>67</v>
      </c>
      <c r="B24" s="6" t="s">
        <v>32</v>
      </c>
      <c r="C24" s="6"/>
      <c r="D24" s="11"/>
      <c r="E24" s="11"/>
      <c r="F24" s="11"/>
      <c r="G24" s="11"/>
      <c r="H24" s="11"/>
      <c r="I24" s="11"/>
      <c r="J24" s="11"/>
      <c r="K24" s="11"/>
      <c r="L24" s="11"/>
      <c r="M24" s="11"/>
      <c r="N24" s="11"/>
      <c r="O24" s="11"/>
      <c r="P24" s="11"/>
      <c r="Q24" s="11"/>
      <c r="R24" s="11"/>
      <c r="S24" s="13"/>
      <c r="T24" s="13"/>
    </row>
    <row r="25" spans="1:20" ht="38.200000000000003" thickBot="1">
      <c r="A25" s="17" t="s">
        <v>265</v>
      </c>
      <c r="B25" s="18" t="s">
        <v>266</v>
      </c>
      <c r="C25" s="18"/>
      <c r="D25" s="19"/>
      <c r="E25" s="19"/>
      <c r="F25" s="19"/>
      <c r="G25" s="19"/>
      <c r="H25" s="19"/>
      <c r="I25" s="19"/>
      <c r="J25" s="19"/>
      <c r="K25" s="19"/>
      <c r="L25" s="19"/>
      <c r="M25" s="19"/>
      <c r="N25" s="19"/>
      <c r="O25" s="19"/>
      <c r="P25" s="19"/>
      <c r="Q25" s="19"/>
      <c r="R25" s="19"/>
      <c r="S25" s="20"/>
      <c r="T25" s="20"/>
    </row>
    <row r="26" spans="1:20" ht="38.200000000000003" thickBot="1">
      <c r="A26" s="237" t="s">
        <v>263</v>
      </c>
      <c r="B26" s="239" t="s">
        <v>264</v>
      </c>
      <c r="C26" s="18"/>
      <c r="D26" s="19"/>
      <c r="E26" s="19"/>
      <c r="F26" s="19"/>
      <c r="G26" s="19"/>
      <c r="H26" s="19"/>
      <c r="I26" s="19"/>
      <c r="J26" s="19"/>
      <c r="K26" s="19"/>
      <c r="L26" s="19"/>
      <c r="M26" s="19"/>
      <c r="N26" s="19"/>
      <c r="O26" s="19"/>
      <c r="P26" s="19"/>
      <c r="Q26" s="19"/>
      <c r="R26" s="19"/>
      <c r="S26" s="20"/>
      <c r="T26" s="20"/>
    </row>
    <row r="28" spans="1:20" ht="14.4">
      <c r="A28" s="227"/>
      <c r="B28" s="228"/>
      <c r="C28" s="228"/>
      <c r="D28" s="231" t="s">
        <v>238</v>
      </c>
      <c r="E28" s="229"/>
    </row>
    <row r="29" spans="1:20" ht="14.4">
      <c r="A29" s="229"/>
      <c r="B29" s="228"/>
      <c r="C29" s="228"/>
      <c r="D29" s="231" t="s">
        <v>239</v>
      </c>
      <c r="E29" s="229"/>
    </row>
    <row r="30" spans="1:20" ht="14.4">
      <c r="A30" s="229"/>
      <c r="B30" s="228"/>
      <c r="C30" s="228"/>
      <c r="D30" s="231" t="s">
        <v>240</v>
      </c>
      <c r="E30" s="229"/>
    </row>
    <row r="31" spans="1:20" ht="14.4">
      <c r="A31" s="229"/>
      <c r="B31" s="228"/>
      <c r="C31" s="228"/>
      <c r="D31" s="231" t="s">
        <v>241</v>
      </c>
      <c r="E31" s="229"/>
    </row>
    <row r="32" spans="1:20" ht="14.4">
      <c r="A32" s="229"/>
      <c r="B32" s="228"/>
      <c r="C32" s="228"/>
      <c r="D32" s="231" t="s">
        <v>242</v>
      </c>
      <c r="E32" s="229"/>
    </row>
    <row r="33" spans="1:6" ht="14.4">
      <c r="A33" s="229"/>
      <c r="B33" s="228"/>
      <c r="C33" s="228"/>
      <c r="D33" s="231" t="s">
        <v>243</v>
      </c>
      <c r="E33" s="229"/>
    </row>
    <row r="34" spans="1:6" ht="14.4">
      <c r="A34" s="229"/>
      <c r="B34" s="228"/>
      <c r="C34" s="228"/>
      <c r="D34" s="231" t="s">
        <v>244</v>
      </c>
      <c r="E34" s="229"/>
    </row>
    <row r="35" spans="1:6">
      <c r="A35" s="229"/>
      <c r="B35" s="228"/>
      <c r="C35" s="228"/>
      <c r="D35" s="229" t="str">
        <f t="shared" ref="D35:D40" si="0">CONCATENATE($A$35," ",B35)</f>
        <v xml:space="preserve"> </v>
      </c>
      <c r="E35" s="229"/>
    </row>
    <row r="36" spans="1:6">
      <c r="A36" s="229"/>
      <c r="B36" s="228"/>
      <c r="C36" s="228"/>
      <c r="D36" s="229" t="str">
        <f t="shared" si="0"/>
        <v xml:space="preserve"> </v>
      </c>
      <c r="E36" s="229"/>
    </row>
    <row r="37" spans="1:6">
      <c r="A37" s="229"/>
      <c r="B37" s="228"/>
      <c r="C37" s="228"/>
      <c r="D37" s="229" t="str">
        <f t="shared" si="0"/>
        <v xml:space="preserve"> </v>
      </c>
      <c r="E37" s="229"/>
    </row>
    <row r="38" spans="1:6">
      <c r="A38" s="229"/>
      <c r="B38" s="228"/>
      <c r="C38" s="228"/>
      <c r="D38" s="229" t="str">
        <f t="shared" si="0"/>
        <v xml:space="preserve"> </v>
      </c>
      <c r="E38" s="229"/>
    </row>
    <row r="39" spans="1:6">
      <c r="A39" s="229"/>
      <c r="B39" s="228"/>
      <c r="C39" s="228"/>
      <c r="D39" s="229" t="str">
        <f t="shared" si="0"/>
        <v xml:space="preserve"> </v>
      </c>
      <c r="E39" s="229"/>
    </row>
    <row r="40" spans="1:6">
      <c r="A40" s="229"/>
      <c r="B40" s="228"/>
      <c r="C40" s="228"/>
      <c r="D40" s="229" t="str">
        <f t="shared" si="0"/>
        <v xml:space="preserve"> </v>
      </c>
      <c r="E40" s="229"/>
    </row>
    <row r="41" spans="1:6">
      <c r="A41" s="229"/>
      <c r="B41" s="228"/>
      <c r="C41" s="228"/>
      <c r="D41" s="229" t="str">
        <f t="shared" ref="D41:D50" si="1">CONCATENATE($A$41," ",B41)</f>
        <v xml:space="preserve"> </v>
      </c>
      <c r="E41" s="229"/>
    </row>
    <row r="42" spans="1:6">
      <c r="A42" s="229"/>
      <c r="B42" s="228"/>
      <c r="C42" s="228"/>
      <c r="D42" s="229" t="str">
        <f t="shared" si="1"/>
        <v xml:space="preserve"> </v>
      </c>
      <c r="E42" s="229"/>
    </row>
    <row r="43" spans="1:6">
      <c r="A43" s="229"/>
      <c r="B43" s="228"/>
      <c r="C43" s="228"/>
      <c r="D43" s="229" t="str">
        <f t="shared" si="1"/>
        <v xml:space="preserve"> </v>
      </c>
      <c r="E43" s="229"/>
    </row>
    <row r="44" spans="1:6">
      <c r="A44" s="229"/>
      <c r="B44" s="228"/>
      <c r="C44" s="228"/>
      <c r="D44" s="229" t="str">
        <f t="shared" si="1"/>
        <v xml:space="preserve"> </v>
      </c>
      <c r="E44" s="228"/>
      <c r="F44" s="228"/>
    </row>
    <row r="45" spans="1:6">
      <c r="A45" s="229"/>
      <c r="B45" s="228"/>
      <c r="C45" s="228"/>
      <c r="D45" s="229" t="str">
        <f t="shared" si="1"/>
        <v xml:space="preserve"> </v>
      </c>
      <c r="E45" s="228"/>
      <c r="F45" s="228"/>
    </row>
    <row r="46" spans="1:6">
      <c r="B46" s="228"/>
      <c r="C46" s="228"/>
      <c r="D46" s="229" t="str">
        <f t="shared" si="1"/>
        <v xml:space="preserve"> </v>
      </c>
      <c r="E46" s="228"/>
      <c r="F46" s="228"/>
    </row>
    <row r="47" spans="1:6">
      <c r="B47" s="228"/>
      <c r="C47" s="228"/>
      <c r="D47" s="229" t="str">
        <f t="shared" si="1"/>
        <v xml:space="preserve"> </v>
      </c>
      <c r="E47" s="228"/>
      <c r="F47" s="228"/>
    </row>
    <row r="48" spans="1:6">
      <c r="B48" s="228"/>
      <c r="C48" s="228"/>
      <c r="D48" s="229" t="str">
        <f t="shared" si="1"/>
        <v xml:space="preserve"> </v>
      </c>
      <c r="E48" s="228"/>
      <c r="F48" s="228"/>
    </row>
    <row r="49" spans="2:6">
      <c r="B49" s="228"/>
      <c r="C49" s="228"/>
      <c r="D49" s="229" t="str">
        <f t="shared" si="1"/>
        <v xml:space="preserve"> </v>
      </c>
      <c r="E49" s="228"/>
      <c r="F49" s="228"/>
    </row>
    <row r="50" spans="2:6">
      <c r="B50" s="228"/>
      <c r="C50" s="228"/>
      <c r="D50" s="229" t="str">
        <f t="shared" si="1"/>
        <v xml:space="preserve"> </v>
      </c>
      <c r="E50" s="228"/>
      <c r="F50" s="228"/>
    </row>
    <row r="51" spans="2:6">
      <c r="B51" s="228"/>
      <c r="C51" s="228"/>
      <c r="D51" s="229" t="str">
        <f>CONCATENATE($A$51," ",B51)</f>
        <v xml:space="preserve"> </v>
      </c>
    </row>
  </sheetData>
  <sortState xmlns:xlrd2="http://schemas.microsoft.com/office/spreadsheetml/2017/richdata2" ref="A10:B26">
    <sortCondition ref="A10"/>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npes" ma:contentTypeID="0x0101004B46E90D0EC7C9429468D665109605A6004FB2775DBD58F64A8BB866F227EBD2A1" ma:contentTypeVersion="18" ma:contentTypeDescription="Documento conpes" ma:contentTypeScope="" ma:versionID="8db881bd8c034da243b4db2e37fabf93">
  <xsd:schema xmlns:xsd="http://www.w3.org/2001/XMLSchema" xmlns:xs="http://www.w3.org/2001/XMLSchema" xmlns:p="http://schemas.microsoft.com/office/2006/metadata/properties" xmlns:ns2="af7f7f6b-44e7-444a-90a4-d02bbf46acb6" xmlns:ns3="09e71aba-2254-4bf9-bde9-fe551177c8ee" xmlns:ns4="e66aed62-a72c-4c01-bbea-3ea55ab832f6" xmlns:ns5="f101e02d-4ff8-4063-91eb-a350a6e10ce7" targetNamespace="http://schemas.microsoft.com/office/2006/metadata/properties" ma:root="true" ma:fieldsID="808b5f3e83d6d2c4d2c00a39732aca5d" ns2:_="" ns3:_="" ns4:_="" ns5:_="">
    <xsd:import namespace="af7f7f6b-44e7-444a-90a4-d02bbf46acb6"/>
    <xsd:import namespace="09e71aba-2254-4bf9-bde9-fe551177c8ee"/>
    <xsd:import namespace="e66aed62-a72c-4c01-bbea-3ea55ab832f6"/>
    <xsd:import namespace="f101e02d-4ff8-4063-91eb-a350a6e10ce7"/>
    <xsd:element name="properties">
      <xsd:complexType>
        <xsd:sequence>
          <xsd:element name="documentManagement">
            <xsd:complexType>
              <xsd:all>
                <xsd:element ref="ns2:_dlc_DocId" minOccurs="0"/>
                <xsd:element ref="ns2:_dlc_DocIdUrl" minOccurs="0"/>
                <xsd:element ref="ns2:_dlc_DocIdPersistId" minOccurs="0"/>
                <xsd:element ref="ns3:Número" minOccurs="0"/>
                <xsd:element ref="ns3:Añio" minOccurs="0"/>
                <xsd:element ref="ns3:a95ae0408e144ae59aaa172dbad707aa" minOccurs="0"/>
                <xsd:element ref="ns4:TaxCatchAll" minOccurs="0"/>
                <xsd:element ref="ns4:TaxCatchAllLabel" minOccurs="0"/>
                <xsd:element ref="ns3:Fecha_x0020_Documento" minOccurs="0"/>
                <xsd:element ref="ns5:Orden" minOccurs="0"/>
                <xsd:element ref="ns5:Audiencias_x0020_de_x0020_destin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7f7f6b-44e7-444a-90a4-d02bbf46acb6"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9e71aba-2254-4bf9-bde9-fe551177c8ee" elementFormDefault="qualified">
    <xsd:import namespace="http://schemas.microsoft.com/office/2006/documentManagement/types"/>
    <xsd:import namespace="http://schemas.microsoft.com/office/infopath/2007/PartnerControls"/>
    <xsd:element name="Número" ma:index="11" nillable="true" ma:displayName="Número" ma:internalName="N_x00fa_mero">
      <xsd:simpleType>
        <xsd:restriction base="dms:Text">
          <xsd:maxLength value="255"/>
        </xsd:restriction>
      </xsd:simpleType>
    </xsd:element>
    <xsd:element name="Añio" ma:index="12" nillable="true" ma:displayName="Añio" ma:format="Dropdown" ma:internalName="A_x00f1_io" ma:readOnly="false">
      <xsd:simpleType>
        <xsd:restriction base="dms:Choice">
          <xsd:enumeration value="1970"/>
          <xsd:enumeration value="1980"/>
          <xsd:enumeration value="1981"/>
          <xsd:enumeration value="1982"/>
          <xsd:enumeration value="1983"/>
          <xsd:enumeration value="1984"/>
          <xsd:enumeration value="1985"/>
          <xsd:enumeration value="1986"/>
          <xsd:enumeration value="1987"/>
          <xsd:enumeration value="1988"/>
          <xsd:enumeration value="1989"/>
          <xsd:enumeration value="1990"/>
          <xsd:enumeration value="1991"/>
          <xsd:enumeration value="1992"/>
          <xsd:enumeration value="1993"/>
          <xsd:enumeration value="1994"/>
          <xsd:enumeration value="1995"/>
          <xsd:enumeration value="1996"/>
          <xsd:enumeration value="1997"/>
          <xsd:enumeration value="1998"/>
          <xsd:enumeration value="1999"/>
          <xsd:enumeration value="2000"/>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restriction>
      </xsd:simpleType>
    </xsd:element>
    <xsd:element name="a95ae0408e144ae59aaa172dbad707aa" ma:index="13" ma:taxonomy="true" ma:internalName="a95ae0408e144ae59aaa172dbad707aa" ma:taxonomyFieldName="Tipo_x0020_Conpes" ma:displayName="Tipo Conpes" ma:readOnly="false" ma:default="" ma:fieldId="{a95ae040-8e14-4ae5-9aaa-172dbad707aa}" ma:taxonomyMulti="true" ma:sspId="384f72bb-96fb-47a9-95a9-62dfa69a7510" ma:termSetId="5e2590c6-6222-4277-b027-e3f320ba15ff" ma:anchorId="00000000-0000-0000-0000-000000000000" ma:open="false" ma:isKeyword="false">
      <xsd:complexType>
        <xsd:sequence>
          <xsd:element ref="pc:Terms" minOccurs="0" maxOccurs="1"/>
        </xsd:sequence>
      </xsd:complexType>
    </xsd:element>
    <xsd:element name="Fecha_x0020_Documento" ma:index="17" nillable="true" ma:displayName="Fecha Documento" ma:format="DateOnly" ma:indexed="true" ma:internalName="Fecha_x0020_Documento">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66aed62-a72c-4c01-bbea-3ea55ab832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1ecad23-b85a-45da-b363-de9f6568e771}" ma:internalName="TaxCatchAll" ma:showField="CatchAllData" ma:web="af7f7f6b-44e7-444a-90a4-d02bbf46acb6">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31ecad23-b85a-45da-b363-de9f6568e771}" ma:internalName="TaxCatchAllLabel" ma:readOnly="true" ma:showField="CatchAllDataLabel" ma:web="af7f7f6b-44e7-444a-90a4-d02bbf46acb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101e02d-4ff8-4063-91eb-a350a6e10ce7" elementFormDefault="qualified">
    <xsd:import namespace="http://schemas.microsoft.com/office/2006/documentManagement/types"/>
    <xsd:import namespace="http://schemas.microsoft.com/office/infopath/2007/PartnerControls"/>
    <xsd:element name="Orden" ma:index="18" nillable="true" ma:displayName="Orden" ma:format="Dropdown" ma:internalName="Orden">
      <xsd:simpleType>
        <xsd:restriction base="dms:Choice">
          <xsd:enumeration value="1"/>
          <xsd:enumeration value="2"/>
          <xsd:enumeration value="3"/>
        </xsd:restriction>
      </xsd:simpleType>
    </xsd:element>
    <xsd:element name="Audiencias_x0020_de_x0020_destino" ma:index="21" nillable="true" ma:displayName="Audiencias de destino" ma:internalName="Audiencias_x0020_de_x0020_destino">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66aed62-a72c-4c01-bbea-3ea55ab832f6">
      <Value>7</Value>
    </TaxCatchAll>
    <Orden xmlns="f101e02d-4ff8-4063-91eb-a350a6e10ce7">2</Orden>
    <Audiencias_x0020_de_x0020_destino xmlns="f101e02d-4ff8-4063-91eb-a350a6e10ce7" xsi:nil="true"/>
    <Añio xmlns="09e71aba-2254-4bf9-bde9-fe551177c8ee">2021</Añio>
    <Fecha_x0020_Documento xmlns="09e71aba-2254-4bf9-bde9-fe551177c8ee">2021-02-11T05:00:00+00:00</Fecha_x0020_Documento>
    <Número xmlns="09e71aba-2254-4bf9-bde9-fe551177c8ee">4023</Número>
    <a95ae0408e144ae59aaa172dbad707aa xmlns="09e71aba-2254-4bf9-bde9-fe551177c8ee">
      <Terms xmlns="http://schemas.microsoft.com/office/infopath/2007/PartnerControls">
        <TermInfo xmlns="http://schemas.microsoft.com/office/infopath/2007/PartnerControls">
          <TermName xmlns="http://schemas.microsoft.com/office/infopath/2007/PartnerControls">CONPES Económicos</TermName>
          <TermId xmlns="http://schemas.microsoft.com/office/infopath/2007/PartnerControls">7c1a6167-1b5b-496e-b1b4-75ec465787d9</TermId>
        </TermInfo>
      </Terms>
    </a95ae0408e144ae59aaa172dbad707aa>
    <_dlc_DocId xmlns="af7f7f6b-44e7-444a-90a4-d02bbf46acb6">DNPOI-34-4754</_dlc_DocId>
    <_dlc_DocIdUrl xmlns="af7f7f6b-44e7-444a-90a4-d02bbf46acb6">
      <Url>https://colaboracion.dnp.gov.co/CDT/_layouts/15/DocIdRedir.aspx?ID=DNPOI-34-4754</Url>
      <Description>DNPOI-34-4754</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71AF375-8390-4C98-8F08-6FCCBBB87E83}"/>
</file>

<file path=customXml/itemProps2.xml><?xml version="1.0" encoding="utf-8"?>
<ds:datastoreItem xmlns:ds="http://schemas.openxmlformats.org/officeDocument/2006/customXml" ds:itemID="{68DB1DDE-92F9-4DE1-AD6A-5507ECD87919}"/>
</file>

<file path=customXml/itemProps3.xml><?xml version="1.0" encoding="utf-8"?>
<ds:datastoreItem xmlns:ds="http://schemas.openxmlformats.org/officeDocument/2006/customXml" ds:itemID="{05A154F4-C5D7-4A04-A025-8E0E4A8DAE79}"/>
</file>

<file path=customXml/itemProps4.xml><?xml version="1.0" encoding="utf-8"?>
<ds:datastoreItem xmlns:ds="http://schemas.openxmlformats.org/officeDocument/2006/customXml" ds:itemID="{32983413-FEF4-4010-9564-7B346D47414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 Plan acción seguimiento</vt:lpstr>
      <vt:lpstr>Indicadores de Resultado (IR)</vt:lpstr>
      <vt:lpstr>Hoja de vida IR #1</vt:lpstr>
      <vt:lpstr>Instrucciones PAS</vt:lpstr>
      <vt:lpstr>Desplegables</vt:lpstr>
      <vt:lpstr>' Plan acción seguimiento'!Área_de_impresión</vt:lpstr>
      <vt:lpstr>'Hoja de vida IR #1'!Área_de_impresión</vt:lpstr>
      <vt:lpstr>'Indicadores de Resultado (IR)'!Área_de_impresión</vt:lpstr>
      <vt:lpstr>'Instrucciones PAS'!Área_de_impresión</vt:lpstr>
    </vt:vector>
  </TitlesOfParts>
  <Company>DNP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 A. Documento CONPES 4023</dc:title>
  <dc:creator>DNP</dc:creator>
  <cp:lastModifiedBy>Milton Mier Santander</cp:lastModifiedBy>
  <cp:lastPrinted>2018-07-27T19:44:48Z</cp:lastPrinted>
  <dcterms:created xsi:type="dcterms:W3CDTF">2008-04-24T15:07:06Z</dcterms:created>
  <dcterms:modified xsi:type="dcterms:W3CDTF">2021-02-15T16:09:32Z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0x0101004B46E90D0EC7C9429468D665109605A6004FB2775DBD58F64A8BB866F227EBD2A1</vt:lpwstr>
  </property>
  <property fmtid="{D5CDD505-2E9C-101B-9397-08002B2CF9AE}" pid="3" name="_dlc_DocIdItemGuid">
    <vt:lpwstr>22549b4b-f07d-40ae-a67c-6c0194112e64</vt:lpwstr>
  </property>
  <property fmtid="{D5CDD505-2E9C-101B-9397-08002B2CF9AE}" pid="4" name="Tipo Conpes">
    <vt:lpwstr>7;#CONPES Económicos|7c1a6167-1b5b-496e-b1b4-75ec465787d9</vt:lpwstr>
  </property>
</Properties>
</file>